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urchasing\Shared\RFB - RFP Documents\RFP Docs\RFP 121068 Housing Case Management Services\"/>
    </mc:Choice>
  </mc:AlternateContent>
  <bookViews>
    <workbookView xWindow="120" yWindow="15" windowWidth="18960" windowHeight="8400"/>
  </bookViews>
  <sheets>
    <sheet name="OVERVIEW" sheetId="24" r:id="rId1"/>
    <sheet name="1 SERVICE UNITS" sheetId="7" r:id="rId2"/>
    <sheet name="2 PROGRAM BUDGET" sheetId="3" r:id="rId3"/>
    <sheet name="3 Program Budget-Instructions" sheetId="25" r:id="rId4"/>
    <sheet name="4 PERSONNEL SCHEDULE" sheetId="5" r:id="rId5"/>
    <sheet name="5 Personnel Sch-Instructions" sheetId="26" r:id="rId6"/>
    <sheet name="6 Adm &amp; Pgm Guide" sheetId="27" r:id="rId7"/>
    <sheet name="vlookup" sheetId="17" state="hidden" r:id="rId8"/>
  </sheets>
  <definedNames>
    <definedName name="_xlnm._FilterDatabase" localSheetId="7" hidden="1">vlookup!$B$1:$D$20</definedName>
    <definedName name="_xlnm.Print_Area" localSheetId="1">'1 SERVICE UNITS'!$C$1:$O$53</definedName>
    <definedName name="_xlnm.Print_Area" localSheetId="2">'2 PROGRAM BUDGET'!$A$1:$P$57</definedName>
    <definedName name="_xlnm.Print_Area" localSheetId="3">'3 Program Budget-Instructions'!$A$1:$N$38</definedName>
    <definedName name="_xlnm.Print_Area" localSheetId="4">'4 PERSONNEL SCHEDULE'!$A$1:$N$82</definedName>
    <definedName name="_xlnm.Print_Area" localSheetId="5">'5 Personnel Sch-Instructions'!$A$1:$O$50</definedName>
    <definedName name="_xlnm.Print_Area" localSheetId="0">OVERVIEW!$A$1:$O$25</definedName>
    <definedName name="_xlnm.Print_Titles" localSheetId="4">'4 PERSONNEL SCHEDULE'!$1:$11</definedName>
  </definedNames>
  <calcPr calcId="162913"/>
</workbook>
</file>

<file path=xl/calcChain.xml><?xml version="1.0" encoding="utf-8"?>
<calcChain xmlns="http://schemas.openxmlformats.org/spreadsheetml/2006/main">
  <c r="O42" i="3" l="1"/>
  <c r="O43" i="3"/>
  <c r="O44" i="3"/>
  <c r="F42" i="3"/>
  <c r="F43" i="3"/>
  <c r="F44" i="3"/>
  <c r="K39" i="3"/>
  <c r="L39" i="3"/>
  <c r="J43" i="3"/>
  <c r="J44" i="3"/>
  <c r="J42" i="3"/>
  <c r="L45" i="3" l="1"/>
  <c r="K45" i="3"/>
  <c r="H45" i="3"/>
  <c r="F45" i="3"/>
  <c r="G45" i="3"/>
  <c r="L29" i="7" l="1"/>
  <c r="R31" i="5" l="1"/>
  <c r="Q31" i="5"/>
  <c r="J31" i="5"/>
  <c r="M31" i="5" s="1"/>
  <c r="E31" i="5"/>
  <c r="Q30" i="5"/>
  <c r="J30" i="5"/>
  <c r="M30" i="5" s="1"/>
  <c r="E30" i="5"/>
  <c r="Q29" i="5"/>
  <c r="J29" i="5"/>
  <c r="M29" i="5" s="1"/>
  <c r="E29" i="5"/>
  <c r="Q28" i="5"/>
  <c r="J28" i="5"/>
  <c r="M28" i="5" s="1"/>
  <c r="E28" i="5"/>
  <c r="Q27" i="5"/>
  <c r="J27" i="5"/>
  <c r="M27" i="5" s="1"/>
  <c r="E27" i="5"/>
  <c r="Q26" i="5"/>
  <c r="J26" i="5"/>
  <c r="M26" i="5" s="1"/>
  <c r="E26" i="5"/>
  <c r="Q25" i="5"/>
  <c r="J25" i="5"/>
  <c r="M25" i="5" s="1"/>
  <c r="E25" i="5"/>
  <c r="J24" i="5"/>
  <c r="R24" i="5" s="1"/>
  <c r="E24" i="5"/>
  <c r="Q23" i="5"/>
  <c r="J23" i="5"/>
  <c r="E23" i="5"/>
  <c r="Q22" i="5"/>
  <c r="J22" i="5"/>
  <c r="E22" i="5"/>
  <c r="J21" i="5"/>
  <c r="Q21" i="5" s="1"/>
  <c r="E21" i="5"/>
  <c r="J20" i="5"/>
  <c r="R20" i="5" s="1"/>
  <c r="E20" i="5"/>
  <c r="J19" i="5"/>
  <c r="Q19" i="5" s="1"/>
  <c r="E19" i="5"/>
  <c r="J18" i="5"/>
  <c r="Q18" i="5" s="1"/>
  <c r="E18" i="5"/>
  <c r="J17" i="5"/>
  <c r="Q17" i="5" s="1"/>
  <c r="E17" i="5"/>
  <c r="R27" i="5" l="1"/>
  <c r="T27" i="5" s="1"/>
  <c r="R28" i="5"/>
  <c r="S28" i="5" s="1"/>
  <c r="R29" i="5"/>
  <c r="T29" i="5" s="1"/>
  <c r="Q20" i="5"/>
  <c r="T20" i="5" s="1"/>
  <c r="R25" i="5"/>
  <c r="S25" i="5" s="1"/>
  <c r="R26" i="5"/>
  <c r="S26" i="5" s="1"/>
  <c r="R30" i="5"/>
  <c r="S30" i="5" s="1"/>
  <c r="S27" i="5"/>
  <c r="N29" i="5"/>
  <c r="N26" i="5"/>
  <c r="N28" i="5"/>
  <c r="N25" i="5"/>
  <c r="S29" i="5"/>
  <c r="N30" i="5"/>
  <c r="N31" i="5"/>
  <c r="T25" i="5"/>
  <c r="N27" i="5"/>
  <c r="S31" i="5"/>
  <c r="T28" i="5"/>
  <c r="T31" i="5"/>
  <c r="Q24" i="5"/>
  <c r="S24" i="5" s="1"/>
  <c r="M24" i="5"/>
  <c r="N24" i="5" s="1"/>
  <c r="R17" i="5"/>
  <c r="R18" i="5"/>
  <c r="R19" i="5"/>
  <c r="R21" i="5"/>
  <c r="R22" i="5"/>
  <c r="R23" i="5"/>
  <c r="M17" i="5"/>
  <c r="N17" i="5" s="1"/>
  <c r="M18" i="5"/>
  <c r="N18" i="5" s="1"/>
  <c r="M19" i="5"/>
  <c r="N19" i="5" s="1"/>
  <c r="M20" i="5"/>
  <c r="N20" i="5" s="1"/>
  <c r="M21" i="5"/>
  <c r="N21" i="5" s="1"/>
  <c r="M22" i="5"/>
  <c r="N22" i="5" s="1"/>
  <c r="M23" i="5"/>
  <c r="N23" i="5" s="1"/>
  <c r="T26" i="5" l="1"/>
  <c r="T30" i="5"/>
  <c r="S20" i="5"/>
  <c r="T24" i="5"/>
  <c r="T22" i="5"/>
  <c r="S22" i="5"/>
  <c r="T17" i="5"/>
  <c r="S17" i="5"/>
  <c r="T21" i="5"/>
  <c r="S21" i="5"/>
  <c r="T19" i="5"/>
  <c r="S19" i="5"/>
  <c r="T23" i="5"/>
  <c r="S23" i="5"/>
  <c r="T18" i="5"/>
  <c r="S18" i="5"/>
  <c r="R59" i="5"/>
  <c r="Q59" i="5"/>
  <c r="J59" i="5"/>
  <c r="M59" i="5" s="1"/>
  <c r="E59" i="5"/>
  <c r="R58" i="5"/>
  <c r="Q58" i="5"/>
  <c r="J58" i="5"/>
  <c r="M58" i="5" s="1"/>
  <c r="E58" i="5"/>
  <c r="R57" i="5"/>
  <c r="Q57" i="5"/>
  <c r="J57" i="5"/>
  <c r="M57" i="5" s="1"/>
  <c r="E57" i="5"/>
  <c r="R56" i="5"/>
  <c r="Q56" i="5"/>
  <c r="J56" i="5"/>
  <c r="M56" i="5" s="1"/>
  <c r="E56" i="5"/>
  <c r="R55" i="5"/>
  <c r="Q55" i="5"/>
  <c r="J55" i="5"/>
  <c r="M55" i="5" s="1"/>
  <c r="E55" i="5"/>
  <c r="R54" i="5"/>
  <c r="Q54" i="5"/>
  <c r="J54" i="5"/>
  <c r="M54" i="5" s="1"/>
  <c r="E54" i="5"/>
  <c r="R53" i="5"/>
  <c r="Q53" i="5"/>
  <c r="J53" i="5"/>
  <c r="M53" i="5" s="1"/>
  <c r="E53" i="5"/>
  <c r="R52" i="5"/>
  <c r="Q52" i="5"/>
  <c r="J52" i="5"/>
  <c r="M52" i="5" s="1"/>
  <c r="E52" i="5"/>
  <c r="N54" i="5" l="1"/>
  <c r="S59" i="5"/>
  <c r="N56" i="5"/>
  <c r="S53" i="5"/>
  <c r="S55" i="5"/>
  <c r="N58" i="5"/>
  <c r="N52" i="5"/>
  <c r="S57" i="5"/>
  <c r="S52" i="5"/>
  <c r="N53" i="5"/>
  <c r="S54" i="5"/>
  <c r="N55" i="5"/>
  <c r="S56" i="5"/>
  <c r="N57" i="5"/>
  <c r="S58" i="5"/>
  <c r="N59" i="5"/>
  <c r="T53" i="5"/>
  <c r="T55" i="5"/>
  <c r="T57" i="5"/>
  <c r="T59" i="5"/>
  <c r="T52" i="5"/>
  <c r="T54" i="5"/>
  <c r="T56" i="5"/>
  <c r="T58" i="5"/>
  <c r="J13" i="5"/>
  <c r="M13" i="5" s="1"/>
  <c r="N13" i="5" s="1"/>
  <c r="E13" i="5"/>
  <c r="Q13" i="5" l="1"/>
  <c r="R13" i="5"/>
  <c r="J16" i="5"/>
  <c r="Q16" i="5" s="1"/>
  <c r="E16" i="5"/>
  <c r="J48" i="5"/>
  <c r="M48" i="5" s="1"/>
  <c r="E48" i="5"/>
  <c r="J47" i="5"/>
  <c r="M47" i="5" s="1"/>
  <c r="E47" i="5"/>
  <c r="J46" i="5"/>
  <c r="M46" i="5" s="1"/>
  <c r="E46" i="5"/>
  <c r="J45" i="5"/>
  <c r="R45" i="5" s="1"/>
  <c r="E45" i="5"/>
  <c r="J44" i="5"/>
  <c r="M44" i="5" s="1"/>
  <c r="E44" i="5"/>
  <c r="J43" i="5"/>
  <c r="M43" i="5" s="1"/>
  <c r="E43" i="5"/>
  <c r="J42" i="5"/>
  <c r="M42" i="5" s="1"/>
  <c r="E42" i="5"/>
  <c r="J41" i="5"/>
  <c r="M41" i="5" s="1"/>
  <c r="E41" i="5"/>
  <c r="J40" i="5"/>
  <c r="M40" i="5" s="1"/>
  <c r="E40" i="5"/>
  <c r="Q45" i="5" l="1"/>
  <c r="T45" i="5" s="1"/>
  <c r="Q40" i="5"/>
  <c r="Q41" i="5"/>
  <c r="Q42" i="5"/>
  <c r="Q43" i="5"/>
  <c r="Q44" i="5"/>
  <c r="Q46" i="5"/>
  <c r="Q47" i="5"/>
  <c r="Q48" i="5"/>
  <c r="R40" i="5"/>
  <c r="R41" i="5"/>
  <c r="S41" i="5" s="1"/>
  <c r="R42" i="5"/>
  <c r="S42" i="5" s="1"/>
  <c r="R43" i="5"/>
  <c r="T43" i="5" s="1"/>
  <c r="R44" i="5"/>
  <c r="T44" i="5" s="1"/>
  <c r="R46" i="5"/>
  <c r="S46" i="5" s="1"/>
  <c r="R47" i="5"/>
  <c r="T47" i="5" s="1"/>
  <c r="R48" i="5"/>
  <c r="T48" i="5" s="1"/>
  <c r="R16" i="5"/>
  <c r="M45" i="5"/>
  <c r="N45" i="5" s="1"/>
  <c r="S13" i="5"/>
  <c r="T13" i="5"/>
  <c r="T40" i="5"/>
  <c r="T41" i="5"/>
  <c r="S40" i="5"/>
  <c r="N41" i="5"/>
  <c r="N43" i="5"/>
  <c r="S44" i="5"/>
  <c r="N47" i="5"/>
  <c r="S48" i="5"/>
  <c r="M16" i="5"/>
  <c r="N16" i="5" s="1"/>
  <c r="N40" i="5"/>
  <c r="N42" i="5"/>
  <c r="S43" i="5"/>
  <c r="N44" i="5"/>
  <c r="S45" i="5"/>
  <c r="N46" i="5"/>
  <c r="N48" i="5"/>
  <c r="F3" i="3"/>
  <c r="C2" i="5" s="1"/>
  <c r="E13" i="7"/>
  <c r="F4" i="3"/>
  <c r="C3" i="5" s="1"/>
  <c r="S47" i="5" l="1"/>
  <c r="T42" i="5"/>
  <c r="T46" i="5"/>
  <c r="S16" i="5"/>
  <c r="T16" i="5"/>
  <c r="M5" i="3" l="1"/>
  <c r="I5" i="3"/>
  <c r="J67" i="5" l="1"/>
  <c r="E67" i="5"/>
  <c r="J66" i="5"/>
  <c r="E66" i="5"/>
  <c r="J65" i="5"/>
  <c r="E65" i="5"/>
  <c r="J64" i="5"/>
  <c r="E64" i="5"/>
  <c r="J63" i="5"/>
  <c r="E63" i="5"/>
  <c r="J62" i="5"/>
  <c r="E62" i="5"/>
  <c r="J61" i="5"/>
  <c r="E61" i="5"/>
  <c r="J75" i="5"/>
  <c r="J74" i="5"/>
  <c r="J73" i="5"/>
  <c r="J72" i="5"/>
  <c r="J71" i="5"/>
  <c r="J70" i="5"/>
  <c r="J69" i="5"/>
  <c r="J68" i="5"/>
  <c r="J60" i="5"/>
  <c r="J51" i="5"/>
  <c r="J50" i="5"/>
  <c r="J49" i="5"/>
  <c r="J39" i="5"/>
  <c r="J38" i="5"/>
  <c r="J37" i="5"/>
  <c r="J36" i="5"/>
  <c r="J35" i="5"/>
  <c r="J34" i="5"/>
  <c r="J33" i="5"/>
  <c r="J32" i="5"/>
  <c r="J15" i="5"/>
  <c r="R15" i="5" s="1"/>
  <c r="J14" i="5"/>
  <c r="R14" i="5" s="1"/>
  <c r="J12" i="5"/>
  <c r="E14" i="5"/>
  <c r="E15" i="5"/>
  <c r="E32" i="5"/>
  <c r="E33" i="5"/>
  <c r="E34" i="5"/>
  <c r="E35" i="5"/>
  <c r="E36" i="5"/>
  <c r="E37" i="5"/>
  <c r="E38" i="5"/>
  <c r="E39" i="5"/>
  <c r="E49" i="5"/>
  <c r="E50" i="5"/>
  <c r="E51" i="5"/>
  <c r="E60" i="5"/>
  <c r="E68" i="5"/>
  <c r="E69" i="5"/>
  <c r="E70" i="5"/>
  <c r="E71" i="5"/>
  <c r="E72" i="5"/>
  <c r="E73" i="5"/>
  <c r="E74" i="5"/>
  <c r="E75" i="5"/>
  <c r="E12" i="5"/>
  <c r="Q34" i="5" l="1"/>
  <c r="R34" i="5"/>
  <c r="M38" i="5"/>
  <c r="N38" i="5" s="1"/>
  <c r="R38" i="5"/>
  <c r="Q38" i="5"/>
  <c r="M51" i="5"/>
  <c r="R51" i="5"/>
  <c r="Q51" i="5"/>
  <c r="M70" i="5"/>
  <c r="Q70" i="5"/>
  <c r="R70" i="5"/>
  <c r="M74" i="5"/>
  <c r="Q74" i="5"/>
  <c r="R74" i="5"/>
  <c r="M35" i="5"/>
  <c r="Q35" i="5"/>
  <c r="R35" i="5"/>
  <c r="M60" i="5"/>
  <c r="Q60" i="5"/>
  <c r="R60" i="5"/>
  <c r="M75" i="5"/>
  <c r="R75" i="5"/>
  <c r="Q75" i="5"/>
  <c r="M64" i="5"/>
  <c r="N64" i="5" s="1"/>
  <c r="Q64" i="5"/>
  <c r="R64" i="5"/>
  <c r="Q36" i="5"/>
  <c r="R36" i="5"/>
  <c r="M49" i="5"/>
  <c r="N49" i="5" s="1"/>
  <c r="R49" i="5"/>
  <c r="Q49" i="5"/>
  <c r="Q68" i="5"/>
  <c r="R68" i="5"/>
  <c r="M72" i="5"/>
  <c r="N72" i="5" s="1"/>
  <c r="Q72" i="5"/>
  <c r="R72" i="5"/>
  <c r="M39" i="5"/>
  <c r="N39" i="5" s="1"/>
  <c r="Q39" i="5"/>
  <c r="R39" i="5"/>
  <c r="M71" i="5"/>
  <c r="N71" i="5" s="1"/>
  <c r="R71" i="5"/>
  <c r="Q71" i="5"/>
  <c r="M62" i="5"/>
  <c r="Q62" i="5"/>
  <c r="R62" i="5"/>
  <c r="M66" i="5"/>
  <c r="Q66" i="5"/>
  <c r="R66" i="5"/>
  <c r="Q32" i="5"/>
  <c r="R32" i="5"/>
  <c r="Q33" i="5"/>
  <c r="R33" i="5"/>
  <c r="M37" i="5"/>
  <c r="N37" i="5" s="1"/>
  <c r="Q37" i="5"/>
  <c r="R37" i="5"/>
  <c r="M50" i="5"/>
  <c r="Q50" i="5"/>
  <c r="R50" i="5"/>
  <c r="M69" i="5"/>
  <c r="R69" i="5"/>
  <c r="Q69" i="5"/>
  <c r="M73" i="5"/>
  <c r="N73" i="5" s="1"/>
  <c r="R73" i="5"/>
  <c r="Q73" i="5"/>
  <c r="M61" i="5"/>
  <c r="N61" i="5" s="1"/>
  <c r="R61" i="5"/>
  <c r="Q61" i="5"/>
  <c r="M63" i="5"/>
  <c r="N63" i="5" s="1"/>
  <c r="R63" i="5"/>
  <c r="Q63" i="5"/>
  <c r="M65" i="5"/>
  <c r="R65" i="5"/>
  <c r="Q65" i="5"/>
  <c r="M67" i="5"/>
  <c r="N67" i="5" s="1"/>
  <c r="R67" i="5"/>
  <c r="Q67" i="5"/>
  <c r="M12" i="5"/>
  <c r="N12" i="5" s="1"/>
  <c r="R12" i="5"/>
  <c r="M36" i="5"/>
  <c r="N36" i="5" s="1"/>
  <c r="Q12" i="5"/>
  <c r="M34" i="5"/>
  <c r="N34" i="5" s="1"/>
  <c r="M33" i="5"/>
  <c r="N33" i="5" s="1"/>
  <c r="M32" i="5"/>
  <c r="N32" i="5" s="1"/>
  <c r="M15" i="5"/>
  <c r="N15" i="5" s="1"/>
  <c r="Q15" i="5"/>
  <c r="M14" i="5"/>
  <c r="N14" i="5" s="1"/>
  <c r="Q14" i="5"/>
  <c r="T14" i="5" s="1"/>
  <c r="M68" i="5"/>
  <c r="N68" i="5" s="1"/>
  <c r="N75" i="5"/>
  <c r="N60" i="5"/>
  <c r="N35" i="5"/>
  <c r="N65" i="5"/>
  <c r="N70" i="5"/>
  <c r="N66" i="5"/>
  <c r="N74" i="5"/>
  <c r="N62" i="5"/>
  <c r="N69" i="5"/>
  <c r="N51" i="5"/>
  <c r="N50" i="5"/>
  <c r="E76" i="5"/>
  <c r="R4" i="3"/>
  <c r="T61" i="5" l="1"/>
  <c r="S61" i="5"/>
  <c r="S50" i="5"/>
  <c r="T50" i="5"/>
  <c r="S32" i="5"/>
  <c r="T32" i="5"/>
  <c r="S70" i="5"/>
  <c r="T70" i="5"/>
  <c r="T67" i="5"/>
  <c r="S67" i="5"/>
  <c r="S73" i="5"/>
  <c r="T73" i="5"/>
  <c r="T37" i="5"/>
  <c r="S37" i="5"/>
  <c r="S39" i="5"/>
  <c r="T39" i="5"/>
  <c r="T36" i="5"/>
  <c r="S36" i="5"/>
  <c r="T60" i="5"/>
  <c r="S60" i="5"/>
  <c r="T38" i="5"/>
  <c r="S38" i="5"/>
  <c r="S51" i="5"/>
  <c r="T51" i="5"/>
  <c r="S62" i="5"/>
  <c r="T62" i="5"/>
  <c r="S68" i="5"/>
  <c r="T68" i="5"/>
  <c r="S64" i="5"/>
  <c r="T64" i="5"/>
  <c r="T75" i="5"/>
  <c r="S75" i="5"/>
  <c r="S74" i="5"/>
  <c r="T74" i="5"/>
  <c r="T34" i="5"/>
  <c r="S34" i="5"/>
  <c r="T63" i="5"/>
  <c r="S63" i="5"/>
  <c r="S71" i="5"/>
  <c r="T71" i="5"/>
  <c r="S49" i="5"/>
  <c r="T49" i="5"/>
  <c r="T65" i="5"/>
  <c r="S65" i="5"/>
  <c r="S69" i="5"/>
  <c r="T69" i="5"/>
  <c r="T33" i="5"/>
  <c r="S33" i="5"/>
  <c r="S66" i="5"/>
  <c r="T66" i="5"/>
  <c r="S72" i="5"/>
  <c r="T72" i="5"/>
  <c r="S35" i="5"/>
  <c r="T35" i="5"/>
  <c r="S12" i="5"/>
  <c r="T12" i="5"/>
  <c r="T15" i="5"/>
  <c r="S15" i="5"/>
  <c r="S14" i="5"/>
  <c r="R76" i="5"/>
  <c r="Q76" i="5"/>
  <c r="T76" i="5" l="1"/>
  <c r="S76" i="5"/>
  <c r="L76" i="5"/>
  <c r="K76" i="5"/>
  <c r="J76" i="5"/>
  <c r="H76" i="5"/>
  <c r="G76" i="5"/>
  <c r="G5" i="5" s="1"/>
  <c r="F76" i="5"/>
  <c r="F5" i="5" s="1"/>
  <c r="D76" i="5"/>
  <c r="W3" i="5" l="1"/>
  <c r="W5" i="5"/>
  <c r="V5" i="5"/>
  <c r="V3" i="5"/>
  <c r="M76" i="5"/>
  <c r="L13" i="3"/>
  <c r="K13" i="3"/>
  <c r="J48" i="3"/>
  <c r="J47" i="3"/>
  <c r="J41" i="3"/>
  <c r="J45" i="3" s="1"/>
  <c r="J38" i="3"/>
  <c r="J37" i="3"/>
  <c r="J36" i="3"/>
  <c r="J35" i="3"/>
  <c r="J34" i="3"/>
  <c r="J31" i="3"/>
  <c r="J30" i="3"/>
  <c r="J29" i="3"/>
  <c r="J28" i="3"/>
  <c r="J27" i="3"/>
  <c r="J26" i="3"/>
  <c r="J25" i="3"/>
  <c r="J24" i="3"/>
  <c r="J23" i="3"/>
  <c r="J22" i="3"/>
  <c r="J21" i="3"/>
  <c r="J20" i="3"/>
  <c r="J19" i="3"/>
  <c r="J18" i="3"/>
  <c r="J15" i="3"/>
  <c r="J14" i="3"/>
  <c r="F48" i="3"/>
  <c r="I48" i="3" s="1"/>
  <c r="F47" i="3"/>
  <c r="I47" i="3" s="1"/>
  <c r="F41" i="3"/>
  <c r="F38" i="3"/>
  <c r="I38" i="3" s="1"/>
  <c r="F37" i="3"/>
  <c r="I37" i="3" s="1"/>
  <c r="F36" i="3"/>
  <c r="I36" i="3" s="1"/>
  <c r="F35" i="3"/>
  <c r="I35" i="3" s="1"/>
  <c r="F34" i="3"/>
  <c r="I34" i="3" s="1"/>
  <c r="F31" i="3"/>
  <c r="I31" i="3" s="1"/>
  <c r="F30" i="3"/>
  <c r="I30" i="3" s="1"/>
  <c r="F29" i="3"/>
  <c r="I29" i="3" s="1"/>
  <c r="F28" i="3"/>
  <c r="I28" i="3" s="1"/>
  <c r="F27" i="3"/>
  <c r="I27" i="3" s="1"/>
  <c r="F26" i="3"/>
  <c r="I26" i="3" s="1"/>
  <c r="F25" i="3"/>
  <c r="I25" i="3" s="1"/>
  <c r="F24" i="3"/>
  <c r="I24" i="3" s="1"/>
  <c r="F23" i="3"/>
  <c r="I23" i="3" s="1"/>
  <c r="F22" i="3"/>
  <c r="I22" i="3" s="1"/>
  <c r="F21" i="3"/>
  <c r="I21" i="3" s="1"/>
  <c r="F20" i="3"/>
  <c r="I20" i="3" s="1"/>
  <c r="F19" i="3"/>
  <c r="I19" i="3" s="1"/>
  <c r="F18" i="3"/>
  <c r="I18" i="3" s="1"/>
  <c r="F15" i="3"/>
  <c r="I15" i="3" s="1"/>
  <c r="F14" i="3"/>
  <c r="I14" i="3" s="1"/>
  <c r="F13" i="3"/>
  <c r="I13" i="3" s="1"/>
  <c r="L49" i="3"/>
  <c r="K49" i="3"/>
  <c r="H49" i="3"/>
  <c r="G49" i="3"/>
  <c r="H39" i="3"/>
  <c r="G39" i="3"/>
  <c r="L32" i="3"/>
  <c r="K32" i="3"/>
  <c r="H32" i="3"/>
  <c r="G32" i="3"/>
  <c r="H16" i="3"/>
  <c r="G16" i="3"/>
  <c r="V2" i="5" l="1"/>
  <c r="E5" i="5" s="1"/>
  <c r="K16" i="3"/>
  <c r="L16" i="3"/>
  <c r="J13" i="3"/>
  <c r="M48" i="3"/>
  <c r="O48" i="3" s="1"/>
  <c r="M47" i="3"/>
  <c r="O47" i="3" s="1"/>
  <c r="M41" i="3"/>
  <c r="M34" i="3"/>
  <c r="O34" i="3" s="1"/>
  <c r="M38" i="3"/>
  <c r="O38" i="3" s="1"/>
  <c r="M35" i="3"/>
  <c r="O35" i="3" s="1"/>
  <c r="M36" i="3"/>
  <c r="O36" i="3" s="1"/>
  <c r="M37" i="3"/>
  <c r="O37" i="3" s="1"/>
  <c r="M20" i="3"/>
  <c r="O20" i="3" s="1"/>
  <c r="M24" i="3"/>
  <c r="O24" i="3" s="1"/>
  <c r="M28" i="3"/>
  <c r="O28" i="3" s="1"/>
  <c r="M21" i="3"/>
  <c r="O21" i="3" s="1"/>
  <c r="M25" i="3"/>
  <c r="O25" i="3" s="1"/>
  <c r="M29" i="3"/>
  <c r="O29" i="3" s="1"/>
  <c r="M30" i="3"/>
  <c r="O30" i="3" s="1"/>
  <c r="M18" i="3"/>
  <c r="O18" i="3" s="1"/>
  <c r="M22" i="3"/>
  <c r="O22" i="3" s="1"/>
  <c r="M26" i="3"/>
  <c r="O26" i="3" s="1"/>
  <c r="M19" i="3"/>
  <c r="O19" i="3" s="1"/>
  <c r="M23" i="3"/>
  <c r="O23" i="3" s="1"/>
  <c r="M27" i="3"/>
  <c r="O27" i="3" s="1"/>
  <c r="M31" i="3"/>
  <c r="O31" i="3" s="1"/>
  <c r="M15" i="3"/>
  <c r="O15" i="3" s="1"/>
  <c r="M14" i="3"/>
  <c r="O14" i="3" s="1"/>
  <c r="I45" i="3"/>
  <c r="I41" i="3"/>
  <c r="F49" i="3"/>
  <c r="I49" i="3" s="1"/>
  <c r="G50" i="3"/>
  <c r="F16" i="3"/>
  <c r="I16" i="3" s="1"/>
  <c r="H50" i="3"/>
  <c r="J49" i="3"/>
  <c r="F39" i="3"/>
  <c r="I39" i="3" s="1"/>
  <c r="F32" i="3"/>
  <c r="I32" i="3" s="1"/>
  <c r="J39" i="3"/>
  <c r="J32" i="3"/>
  <c r="K50" i="3" l="1"/>
  <c r="L50" i="3"/>
  <c r="O41" i="3"/>
  <c r="M13" i="3"/>
  <c r="O13" i="3" s="1"/>
  <c r="J16" i="3"/>
  <c r="M16" i="3" s="1"/>
  <c r="O16" i="3" s="1"/>
  <c r="M49" i="3"/>
  <c r="O49" i="3" s="1"/>
  <c r="M45" i="3"/>
  <c r="O45" i="3" s="1"/>
  <c r="M39" i="3"/>
  <c r="O39" i="3" s="1"/>
  <c r="M32" i="3"/>
  <c r="O32" i="3" s="1"/>
  <c r="F50" i="3"/>
  <c r="J50" i="3" l="1"/>
  <c r="G52" i="3"/>
  <c r="I50" i="3"/>
  <c r="G54" i="3" l="1"/>
  <c r="M50" i="3"/>
  <c r="K52" i="3"/>
  <c r="J53" i="3" l="1"/>
  <c r="J24" i="7"/>
  <c r="K54" i="3"/>
  <c r="O50" i="3"/>
</calcChain>
</file>

<file path=xl/comments1.xml><?xml version="1.0" encoding="utf-8"?>
<comments xmlns="http://schemas.openxmlformats.org/spreadsheetml/2006/main">
  <authors>
    <author>Ford, Cammi</author>
  </authors>
  <commentList>
    <comment ref="K13" authorId="0" shapeId="0">
      <text>
        <r>
          <rPr>
            <sz val="9"/>
            <color indexed="81"/>
            <rFont val="Tahoma"/>
            <family val="2"/>
          </rPr>
          <t xml:space="preserve">Salaries automatically populate based amounts entered on tab 4 Personnel Schedule
</t>
        </r>
      </text>
    </comment>
    <comment ref="L13" authorId="0" shapeId="0">
      <text>
        <r>
          <rPr>
            <sz val="9"/>
            <color indexed="81"/>
            <rFont val="Tahoma"/>
            <family val="2"/>
          </rPr>
          <t xml:space="preserve">Salaries automatically populate based amounts entered on tab 4 Personnel Schedule
</t>
        </r>
      </text>
    </comment>
  </commentList>
</comments>
</file>

<file path=xl/sharedStrings.xml><?xml version="1.0" encoding="utf-8"?>
<sst xmlns="http://schemas.openxmlformats.org/spreadsheetml/2006/main" count="470" uniqueCount="341">
  <si>
    <t>ADMIN</t>
  </si>
  <si>
    <t>PROGRAM</t>
  </si>
  <si>
    <t>A.</t>
  </si>
  <si>
    <t>PERSONNEL</t>
  </si>
  <si>
    <t>Salaries</t>
  </si>
  <si>
    <t>Taxes</t>
  </si>
  <si>
    <t>Benefits</t>
  </si>
  <si>
    <t>Subtotal A</t>
  </si>
  <si>
    <t>B.</t>
  </si>
  <si>
    <t>OPERATING</t>
  </si>
  <si>
    <t>Insurance</t>
  </si>
  <si>
    <t>Professional Fees</t>
  </si>
  <si>
    <t>Audit</t>
  </si>
  <si>
    <t>Data Processing</t>
  </si>
  <si>
    <t>Equipment/Furnishings</t>
  </si>
  <si>
    <t>Depreciation</t>
  </si>
  <si>
    <t>Telephone</t>
  </si>
  <si>
    <t>Training/Conference</t>
  </si>
  <si>
    <t>Food/Household Supplies</t>
  </si>
  <si>
    <t>Auto Allowance</t>
  </si>
  <si>
    <t>Vehicle Costs</t>
  </si>
  <si>
    <t>Other1:  Admin costs indirect</t>
  </si>
  <si>
    <t>Other2:</t>
  </si>
  <si>
    <t>Subtotal B</t>
  </si>
  <si>
    <t>C.</t>
  </si>
  <si>
    <t>SPACE</t>
  </si>
  <si>
    <t>Rent</t>
  </si>
  <si>
    <t>Utilities</t>
  </si>
  <si>
    <t>Maintenance</t>
  </si>
  <si>
    <t>Mortgage Interest, Depreciation</t>
  </si>
  <si>
    <t>Property Taxes</t>
  </si>
  <si>
    <t>Subtotal C</t>
  </si>
  <si>
    <t>D.</t>
  </si>
  <si>
    <t>Subtotal D</t>
  </si>
  <si>
    <t>E.</t>
  </si>
  <si>
    <t>OTHER (Specify)</t>
  </si>
  <si>
    <t>Other3:</t>
  </si>
  <si>
    <t>Other4:</t>
  </si>
  <si>
    <t>Subtotal E</t>
  </si>
  <si>
    <t>FTE</t>
  </si>
  <si>
    <t>BASIS</t>
  </si>
  <si>
    <t>SALARY</t>
  </si>
  <si>
    <t>RFP Admin %</t>
  </si>
  <si>
    <t>RFP Program Budget</t>
  </si>
  <si>
    <t>TOTAL ( = Subtotals A to E)</t>
  </si>
  <si>
    <t>Existing Admin %</t>
  </si>
  <si>
    <t>A</t>
  </si>
  <si>
    <t>B</t>
  </si>
  <si>
    <t>D</t>
  </si>
  <si>
    <t>E</t>
  </si>
  <si>
    <t>G</t>
  </si>
  <si>
    <t>H</t>
  </si>
  <si>
    <t>I</t>
  </si>
  <si>
    <t>C</t>
  </si>
  <si>
    <t>F</t>
  </si>
  <si>
    <t>( B + C )</t>
  </si>
  <si>
    <t>***</t>
  </si>
  <si>
    <t>****</t>
  </si>
  <si>
    <t>**</t>
  </si>
  <si>
    <t>*</t>
  </si>
  <si>
    <t>Postage, Office, and Prgm Supplies</t>
  </si>
  <si>
    <t>VARIANCE %</t>
  </si>
  <si>
    <t>RFP Program Budget - these fields relate to provider proposed program structure</t>
  </si>
  <si>
    <t>Existing Dane County Program Budget</t>
  </si>
  <si>
    <t>ADMINISTRATIVE COST PERCENTAGE</t>
  </si>
  <si>
    <r>
      <t xml:space="preserve">INPUT REQUIRED - </t>
    </r>
    <r>
      <rPr>
        <u/>
        <sz val="10"/>
        <color rgb="FF000000"/>
        <rFont val="Calibri"/>
        <family val="2"/>
        <scheme val="minor"/>
      </rPr>
      <t>Fields requiring input will shaded in various colors.  The color indicates type of entry required.</t>
    </r>
  </si>
  <si>
    <t>GENERAL INPUT INSTRUCTIONS</t>
  </si>
  <si>
    <t>RFP</t>
  </si>
  <si>
    <t>Unit is a staff hour spent in direct service or billable to MA</t>
  </si>
  <si>
    <t>Unit quantity defined as staff hours</t>
  </si>
  <si>
    <t>Fatherhood Responsibility Project</t>
  </si>
  <si>
    <t>Unit = participant direct hour of service</t>
  </si>
  <si>
    <t>Hospital Diversion Facility (Care Center)</t>
  </si>
  <si>
    <t>A unit is a day of service</t>
  </si>
  <si>
    <t>Transitional Housing Program (THP)</t>
  </si>
  <si>
    <t>A unit is a day</t>
  </si>
  <si>
    <t>Unit of service = direct client service hour</t>
  </si>
  <si>
    <t>Detoxification &amp; Treatment Readiness Center</t>
  </si>
  <si>
    <t>Coordination of Community Service Program for Adult Criminal Defendants</t>
  </si>
  <si>
    <t>Unit = One staff hour spent on client specific tasks</t>
  </si>
  <si>
    <t>Intensive Supervision Services</t>
  </si>
  <si>
    <t>Unit Quantity is number of hours of service delivered</t>
  </si>
  <si>
    <t>Juvenile Sexual Offender - Assessment, Treatment &amp; Education</t>
  </si>
  <si>
    <t>Unit = Staff service hour provided to DCDHS client</t>
  </si>
  <si>
    <t>Each unit equals one hour of direct staff time with program participants.</t>
  </si>
  <si>
    <t>Child &amp; Youth Sexual Abuse Treatment</t>
  </si>
  <si>
    <t>Unit quantity = Total hours of service</t>
  </si>
  <si>
    <t>Family Preservation &amp; In-Home Safety Services</t>
  </si>
  <si>
    <t>One unit equals one hour of direct service.</t>
  </si>
  <si>
    <t>Youth Mental Health Day Treatment</t>
  </si>
  <si>
    <t>One unit is equal to one hour of direct client service</t>
  </si>
  <si>
    <t>Substance Use Day Treatment</t>
  </si>
  <si>
    <t>Jail Diversion Services in Latinx Communities</t>
  </si>
  <si>
    <t>Residential Supportive Services</t>
  </si>
  <si>
    <t>Supportive Services for Housing First (Rethke Terrace)</t>
  </si>
  <si>
    <t>Mental Health Residential Group Home Services</t>
  </si>
  <si>
    <t>Table of Contents</t>
  </si>
  <si>
    <t>4 PERSONNEL SCHEDULE</t>
  </si>
  <si>
    <t>PROVIDER -</t>
  </si>
  <si>
    <t>J</t>
  </si>
  <si>
    <t>K</t>
  </si>
  <si>
    <t xml:space="preserve">TOTAL   </t>
  </si>
  <si>
    <t>Description</t>
  </si>
  <si>
    <t>Using guidance provided below, populate fields shaded blue for each Staff Position listed.</t>
  </si>
  <si>
    <r>
      <t xml:space="preserve">Existing Dane County Program Budget - </t>
    </r>
    <r>
      <rPr>
        <b/>
        <i/>
        <sz val="10"/>
        <color rgb="FFFF0000"/>
        <rFont val="Calibri"/>
        <family val="2"/>
        <scheme val="minor"/>
      </rPr>
      <t>ONLY REQUIRED</t>
    </r>
    <r>
      <rPr>
        <sz val="10"/>
        <color rgb="FF000000"/>
        <rFont val="Calibri"/>
        <family val="2"/>
        <scheme val="minor"/>
      </rPr>
      <t xml:space="preserve"> for providers with an existing Dane County Program for services in RFP.</t>
    </r>
  </si>
  <si>
    <t>SERVICE UNITS</t>
  </si>
  <si>
    <t>MAX FUNDING</t>
  </si>
  <si>
    <t>RATE</t>
  </si>
  <si>
    <t>ADMIN FTE</t>
  </si>
  <si>
    <t>PRGM FTE</t>
  </si>
  <si>
    <t>CHECK</t>
  </si>
  <si>
    <t>UNIT SERVICE DEFIN</t>
  </si>
  <si>
    <t>total</t>
  </si>
  <si>
    <t>2 PROGRAM BUDGET</t>
  </si>
  <si>
    <t>RFP NUMBER:</t>
  </si>
  <si>
    <t xml:space="preserve">RFP NAME: </t>
  </si>
  <si>
    <t>IMPORTANT:</t>
  </si>
  <si>
    <t>YES</t>
  </si>
  <si>
    <t xml:space="preserve"> Verify RFP Number and Name above.  If correct, select YES from pulldown in box to left.  If not, select correct RFP Number.</t>
  </si>
  <si>
    <t>PROVIDER LEGAL NAME:</t>
  </si>
  <si>
    <t>RFP NUMBER &amp; NAME -</t>
  </si>
  <si>
    <t xml:space="preserve">  </t>
  </si>
  <si>
    <t>Existing Dane County Program Budget - Input</t>
  </si>
  <si>
    <t>RFP Program Budget - Input</t>
  </si>
  <si>
    <t>Within the cost proposal document, vendors are asked to provide a proposed breakdown of program costs, personnel, and the number of service units the vendor is proposing to render.</t>
  </si>
  <si>
    <t>The Cost Proposal submission should be saved with the document name including the RFP #, Vendor Name, and Cost Proposal.  (ie: 120012 – ABC Company – Cost Proposal)</t>
  </si>
  <si>
    <t>1 SERVICE UNITS</t>
  </si>
  <si>
    <t>Existing Dane County  Program Budget*</t>
  </si>
  <si>
    <t xml:space="preserve">PROVIDER - </t>
  </si>
  <si>
    <t xml:space="preserve">RFP NUMBER &amp; NAME - </t>
  </si>
  <si>
    <t>SERVICE UNIT RATE</t>
  </si>
  <si>
    <t xml:space="preserve"> SERVICE UNIT RATE</t>
  </si>
  <si>
    <t>RFP Rate</t>
  </si>
  <si>
    <t>Existing Rate</t>
  </si>
  <si>
    <t>SERVICE</t>
  </si>
  <si>
    <t xml:space="preserve">UNIT </t>
  </si>
  <si>
    <t>UNIT</t>
  </si>
  <si>
    <t>RFP vs. Existing**</t>
  </si>
  <si>
    <t>( E + F )</t>
  </si>
  <si>
    <t>Entry only required if provider is has an existing program with the County for services in RFP</t>
  </si>
  <si>
    <t>Percentages exceeding threshold variance of greater than or equal to 10% (increase or decrease) will automatically populate only if provider has an existing program with the County for RFP.  Increase variance percentages requiring explanation will appear in red font while decrease variances will appear in blue font.</t>
  </si>
  <si>
    <t>cz</t>
  </si>
  <si>
    <t>Existing Dane County Program Budget*</t>
  </si>
  <si>
    <t>EMPLOYEE NAME**</t>
  </si>
  <si>
    <t>*****</t>
  </si>
  <si>
    <t xml:space="preserve">        * Entry only required if provider is has an existing program with the  County for services in RFP</t>
  </si>
  <si>
    <t>3 PROGRAM BUDGET - Instructions</t>
  </si>
  <si>
    <t>3 Program Budget - Instructions</t>
  </si>
  <si>
    <t>5 Personnel Schedule - Instructions</t>
  </si>
  <si>
    <t>The proposal will be scored using a standard quantitative calculation where the most cost criteria points will be awarded to the proposal with the lowest cost.</t>
  </si>
  <si>
    <t>PROPOSED SERVICE LEVEL DESCRIPTION</t>
  </si>
  <si>
    <t>Additional Comments (optional):</t>
  </si>
  <si>
    <t>COUNTY</t>
  </si>
  <si>
    <t>FUNDED</t>
  </si>
  <si>
    <t>……………………...…………. input required</t>
  </si>
  <si>
    <t>……………………...…………. for reference</t>
  </si>
  <si>
    <t>AVERAGE</t>
  </si>
  <si>
    <t>ANNUAL</t>
  </si>
  <si>
    <t>HOURLY</t>
  </si>
  <si>
    <r>
      <t xml:space="preserve">AUTO POPULATED FIELDS - </t>
    </r>
    <r>
      <rPr>
        <u/>
        <sz val="10"/>
        <color rgb="FF000000"/>
        <rFont val="Calibri"/>
        <family val="2"/>
        <scheme val="minor"/>
      </rPr>
      <t xml:space="preserve">Certain fields will automatically populate based on amounts entered in required fields. </t>
    </r>
  </si>
  <si>
    <t>Additional comments or explanation input</t>
  </si>
  <si>
    <t>IMPORTANT INFORMATION</t>
  </si>
  <si>
    <t>Providers with an Existing Dane County Program to provide services described in RFP should enter BUDGET Admin &amp; Program amounts in orange shaded fields using your final approved 2021 Program Budget (that is, signed by both your agency and the County).</t>
  </si>
  <si>
    <t>Please note this portion of budget proposal is not scored</t>
  </si>
  <si>
    <t>Column</t>
  </si>
  <si>
    <t>Name</t>
  </si>
  <si>
    <t xml:space="preserve">A </t>
  </si>
  <si>
    <t>This is the County-funded portion of the total budget.  Column B + Column C equals this column.  No entry requried.</t>
  </si>
  <si>
    <r>
      <t xml:space="preserve">This is the Admin portion of the existing County- funded budget </t>
    </r>
    <r>
      <rPr>
        <b/>
        <sz val="10"/>
        <color rgb="FF000000"/>
        <rFont val="Calibri"/>
        <family val="2"/>
        <scheme val="minor"/>
      </rPr>
      <t>(INPUT REQUIRED, Existing providers only)</t>
    </r>
  </si>
  <si>
    <r>
      <t xml:space="preserve">This is the Program portion of the existing County- funded budget </t>
    </r>
    <r>
      <rPr>
        <b/>
        <sz val="10"/>
        <color rgb="FF000000"/>
        <rFont val="Calibri"/>
        <family val="2"/>
        <scheme val="minor"/>
      </rPr>
      <t>(INPUT REQUIRED, Existing providers only)</t>
    </r>
  </si>
  <si>
    <t>This is the County-funded portion of the total proposal.  Column E + Column F equals this column.  No entry requried.</t>
  </si>
  <si>
    <t>The cost proposal workbook automatically calculates service unit rate by dividing the proposed vendor cost by proposed service units.  No entry required.</t>
  </si>
  <si>
    <t>This reflects the proposal administrative cost percent. Column E County Funded Admin divided by Column D County Funded.  Contracts with the Dept of Human Services limit administrative costs/expenses to a 15% ceiling.  No entry required.</t>
  </si>
  <si>
    <t>4 PERSONNEL SCHEDULE - Instructions</t>
  </si>
  <si>
    <t>DATA DICTIONARY for columns on 2 PROGRAM BUDGET input tab</t>
  </si>
  <si>
    <t>Providers with an Existing Dane County Program to provide services described in RFP should enter Admin &amp; Program amounts in orange shaded fields.and list position and employee names using your final approved 2021 Personnel Schedule.</t>
  </si>
  <si>
    <t>L</t>
  </si>
  <si>
    <t>M</t>
  </si>
  <si>
    <t>Employee Name</t>
  </si>
  <si>
    <t>County Funded FTE</t>
  </si>
  <si>
    <t>County Funded</t>
  </si>
  <si>
    <t>County Funded Admin</t>
  </si>
  <si>
    <t>County Funded Program</t>
  </si>
  <si>
    <t>RFP County Funded</t>
  </si>
  <si>
    <t>RFP County Funded Admin</t>
  </si>
  <si>
    <t>RFP County Funded Program</t>
  </si>
  <si>
    <t>RFP vs. Existing Service Unit Rate Variance %</t>
  </si>
  <si>
    <t>Explanation of Variance %</t>
  </si>
  <si>
    <t>County Funded Salary</t>
  </si>
  <si>
    <t>Proposed SERVICE UNITS for RFP Cost Proposal:</t>
  </si>
  <si>
    <t>INPUT #</t>
  </si>
  <si>
    <t>DATA DICTIONARY for columns on 4 PERSONNEL SCHEDULE input tab</t>
  </si>
  <si>
    <t>FTE Basis</t>
  </si>
  <si>
    <t>Average Annual Salary</t>
  </si>
  <si>
    <t>Average Hourly Salary</t>
  </si>
  <si>
    <r>
      <t xml:space="preserve">List employee name for position listed in Column A.  If position is vacant, enter OPEN POSITION instead of employee name.  If it is a new position created for this program, enter NEW POSITION. </t>
    </r>
    <r>
      <rPr>
        <b/>
        <sz val="10"/>
        <color rgb="FF000000"/>
        <rFont val="Calibri"/>
        <family val="2"/>
        <scheme val="minor"/>
      </rPr>
      <t>(INPUT REQUIRED)</t>
    </r>
  </si>
  <si>
    <r>
      <t xml:space="preserve">Amount budgeted for each position in the Existing Dane County Budget Personnel Schedule.  The bottom line of this column should equal the amount on the Program Budget Schedule - County Funded Admin Salaries (Column B). </t>
    </r>
    <r>
      <rPr>
        <b/>
        <sz val="10"/>
        <color rgb="FF000000"/>
        <rFont val="Calibri"/>
        <family val="2"/>
        <scheme val="minor"/>
      </rPr>
      <t>(INPUT REQUIRED)</t>
    </r>
  </si>
  <si>
    <r>
      <t xml:space="preserve">Amount budgeted for each position in the Existing Dane County Budget Personnel Schedule.  The bottom line of this column should equal the amount on the Program Budget Schedule - County Funded Program Salaries (Column C). </t>
    </r>
    <r>
      <rPr>
        <b/>
        <sz val="10"/>
        <color rgb="FF000000"/>
        <rFont val="Calibri"/>
        <family val="2"/>
        <scheme val="minor"/>
      </rPr>
      <t>(INPUT REQUIRED)</t>
    </r>
  </si>
  <si>
    <t xml:space="preserve">For those agencies where 37.5 hours per week (1,950 hours per year) or some other amount is considered full-time, please indicate the annual number of hours for 1 FTE in Column H by overwriting or crossing out the 2,080 (1 FTE for 40 hours per week) that is shown and replacing it with your FTE basis. It is expected that your FTE basis will be consistent across all programs and listed positions. </t>
  </si>
  <si>
    <r>
      <t xml:space="preserve">In General, 1 FTE = 2080 hours. Divide total hours for the position by 2080 to get the number of FTEs. Match total salary for the position/category to the number of FTEs.  </t>
    </r>
    <r>
      <rPr>
        <b/>
        <sz val="10"/>
        <color rgb="FF000000"/>
        <rFont val="Calibri"/>
        <family val="2"/>
        <scheme val="minor"/>
      </rPr>
      <t>(INPUT REQUIRED)</t>
    </r>
  </si>
  <si>
    <r>
      <t xml:space="preserve">Using the County's definition of Admin, distribute the salary for each postition between this column and column K. The total of  this column will auto populate on the RFP Program Budget Schedule - County Funded Admin Salaries(Column E). </t>
    </r>
    <r>
      <rPr>
        <b/>
        <sz val="10"/>
        <color rgb="FF000000"/>
        <rFont val="Calibri"/>
        <family val="2"/>
        <scheme val="minor"/>
      </rPr>
      <t>(INPUT REQUIRED)</t>
    </r>
  </si>
  <si>
    <r>
      <t xml:space="preserve">These are the RFP County-funded Program salaries. The total of this column will automatically populate on the Program Budget Schedule - County Funded Program Salaries(Column F).  </t>
    </r>
    <r>
      <rPr>
        <b/>
        <sz val="10"/>
        <color rgb="FF000000"/>
        <rFont val="Calibri"/>
        <family val="2"/>
        <scheme val="minor"/>
      </rPr>
      <t>(INPUT REQUIRED)</t>
    </r>
  </si>
  <si>
    <t>( J + K )</t>
  </si>
  <si>
    <t>(= I/G )</t>
  </si>
  <si>
    <t>(= I/H )</t>
  </si>
  <si>
    <t>Amount budgeted for each position in the Existing Dane County Budget Personnel Schedule. The column is automatically calculated by adding Column E + Column F. (no entry required)</t>
  </si>
  <si>
    <t>Amount budgeted for each position in the RFP Program Budget.  The column is automatically calculated by adding Column J + Column K. (no entry required)</t>
  </si>
  <si>
    <r>
      <t xml:space="preserve">Show the number of FTE for each position funded by Dane County in RFP.  FTE cannot exceed one for each employee listed. </t>
    </r>
    <r>
      <rPr>
        <b/>
        <sz val="10"/>
        <color rgb="FF000000"/>
        <rFont val="Calibri"/>
        <family val="2"/>
        <scheme val="minor"/>
      </rPr>
      <t xml:space="preserve"> (INPUT REQUIRED)</t>
    </r>
  </si>
  <si>
    <r>
      <t xml:space="preserve">Show the number of FTE for each position funded in Existing Dane County Budget.  FTE cannot exceed one for each employee listed. </t>
    </r>
    <r>
      <rPr>
        <b/>
        <sz val="10"/>
        <color rgb="FF000000"/>
        <rFont val="Calibri"/>
        <family val="2"/>
        <scheme val="minor"/>
      </rPr>
      <t xml:space="preserve"> (INPUT REQUIRED)</t>
    </r>
  </si>
  <si>
    <t>If multiple positions/employees were grouped on one line on Existing County Program Personnel Schedule, please break out grouped amounts by employee on this Personnel Schedule.</t>
  </si>
  <si>
    <t>RFP Program Budget Annual Salary for employee listed.  Automatically calculated by dividing Column I - COUNTY FUNDED SALARY by Column G - COUNTY FUNDED FTE.  (no entry required)</t>
  </si>
  <si>
    <t>RFP Program Budget Hourly Salary for employee listed.  Automatically calculated by dividing Column L - AVERAGE ANNUAL SALARY by Column H - FTE BASIS.  (no entry required)</t>
  </si>
  <si>
    <t xml:space="preserve">EXAMPLE PERSONNEL SCHEDULE </t>
  </si>
  <si>
    <t>C01AJ22</t>
  </si>
  <si>
    <t>C02AJ22</t>
  </si>
  <si>
    <t>C03AJ22</t>
  </si>
  <si>
    <t>A02BF22</t>
  </si>
  <si>
    <t>A04CS22</t>
  </si>
  <si>
    <t>A06CT22</t>
  </si>
  <si>
    <t>A07CT22</t>
  </si>
  <si>
    <t>A09HW22</t>
  </si>
  <si>
    <t>H01JW22</t>
  </si>
  <si>
    <t>A01JE22</t>
  </si>
  <si>
    <t>A05JE22</t>
  </si>
  <si>
    <t>A08JE22</t>
  </si>
  <si>
    <t>A10JE22</t>
  </si>
  <si>
    <t>A03JV22</t>
  </si>
  <si>
    <t>P02MW22</t>
  </si>
  <si>
    <t>P03MW22</t>
  </si>
  <si>
    <t>P04MW22</t>
  </si>
  <si>
    <t>P01MM22</t>
  </si>
  <si>
    <t>E01MC22</t>
  </si>
  <si>
    <t>Intensive Youth Mentoring</t>
  </si>
  <si>
    <t>Alzheimer's Assistance &amp; Family Support AFCSP</t>
  </si>
  <si>
    <t>Housing Counseling</t>
  </si>
  <si>
    <t>Support in Educational Transitions</t>
  </si>
  <si>
    <t>Units are staff hours</t>
  </si>
  <si>
    <t>Unit of Service = 1.0 hour of service conducted directly with or on the direct behalf of specific clients registered to the program.</t>
  </si>
  <si>
    <t>FINAL PRICING AND PAYMENT TERMS</t>
  </si>
  <si>
    <t xml:space="preserve">Service costs scored in the cost proposal will represent the guide for final vendor contracting.  Best and final offer pricing discussions may be pursued by the County to differentiate finalists based on refined price quotes. </t>
  </si>
  <si>
    <t xml:space="preserve">Final payment terms associated with billing and payment methodology, as well as service unit levels and unit prices for individual programs, will be negotiated prior to contract execution.  Note that final pricing will reflect cost reasonableness and available Dane County funding.  </t>
  </si>
  <si>
    <t>All prospective vendors must demonstrate organizational capacity to bill for discrete units of service rendered.</t>
  </si>
  <si>
    <t>Unit is an hour of service</t>
  </si>
  <si>
    <r>
      <t xml:space="preserve">The cost proposal workbook automatically calculates service unit costs by dividing the proposed vendor cost by proposed service units.  </t>
    </r>
    <r>
      <rPr>
        <b/>
        <u/>
        <sz val="11"/>
        <color rgb="FF000000"/>
        <rFont val="Calibri"/>
        <family val="2"/>
        <scheme val="minor"/>
      </rPr>
      <t>The resulting service unit rate is the cost metric used for proposal scoring.</t>
    </r>
    <r>
      <rPr>
        <b/>
        <sz val="11"/>
        <color rgb="FF000000"/>
        <rFont val="Calibri"/>
        <family val="2"/>
        <scheme val="minor"/>
      </rPr>
      <t xml:space="preserve">  </t>
    </r>
    <r>
      <rPr>
        <sz val="11"/>
        <color rgb="FF000000"/>
        <rFont val="Calibri"/>
        <family val="2"/>
        <scheme val="minor"/>
      </rPr>
      <t xml:space="preserve">Vendors are able to review unit based calculation results and make cost proposal refinements prior to submission. </t>
    </r>
  </si>
  <si>
    <r>
      <t xml:space="preserve">The cost proposal workbook automatically calculates service unit costs by dividing the proposed vendor cost by proposed service units.  </t>
    </r>
    <r>
      <rPr>
        <b/>
        <u/>
        <sz val="10.5"/>
        <color rgb="FF000000"/>
        <rFont val="Calibri"/>
        <family val="2"/>
        <scheme val="minor"/>
      </rPr>
      <t xml:space="preserve">The resulting service unit rate is the cost metric used for proposal scoring. </t>
    </r>
  </si>
  <si>
    <t>4a</t>
  </si>
  <si>
    <t>4b</t>
  </si>
  <si>
    <t>Resulting service unit cost submitted for proposal.</t>
  </si>
  <si>
    <r>
      <t xml:space="preserve">Budgeted number of SERVICE UNITS (i.e. service unit count) for Exisitng Dane County Program </t>
    </r>
    <r>
      <rPr>
        <i/>
        <sz val="10"/>
        <color rgb="FF000000"/>
        <rFont val="Calibri"/>
        <family val="2"/>
        <scheme val="minor"/>
      </rPr>
      <t>(if applicable)</t>
    </r>
    <r>
      <rPr>
        <sz val="10"/>
        <color rgb="FF000000"/>
        <rFont val="Calibri"/>
        <family val="2"/>
        <scheme val="minor"/>
      </rPr>
      <t>: </t>
    </r>
  </si>
  <si>
    <t>The primary service unit is a client service day.</t>
  </si>
  <si>
    <t>Unit of Service is one staff hour</t>
  </si>
  <si>
    <t>Please provide the count of CLIENTS SERVED under your proposal and related client utilization assumptions:</t>
  </si>
  <si>
    <t xml:space="preserve"> CALCULATED UNIT SERVICE RATE FOR PROPOSAL</t>
  </si>
  <si>
    <t>Please describe assumptions used for service units and targeted clients served in proposal.  Additional input space provided for other comments.</t>
  </si>
  <si>
    <t>Service Units per 4b above</t>
  </si>
  <si>
    <t xml:space="preserve">Using Service Unit description from RFP Program Scope Description provided below in yellow box, please provide proposed Service Units.  If you are a current Dane County provider for these services, enter current contract service units under your existing contract in INPUT 4a in the instructions as well your 2022 bid level in INPUT 4b.  Prospective providers who currently do not contract with Dane County for this service may ignore INPUT 4a and skip to INPUT 4b to enter your 2022 bid level.  </t>
  </si>
  <si>
    <t>Service Unit description from RFP Program Scope Description</t>
  </si>
  <si>
    <t xml:space="preserve"> Describe assumptions for PROPOSED SERVICE UNIT COUNTS for RFP Program Budget entered in INPUT 4b above:</t>
  </si>
  <si>
    <r>
      <rPr>
        <b/>
        <u/>
        <sz val="10"/>
        <color rgb="FF000000"/>
        <rFont val="Calibri"/>
        <family val="2"/>
        <scheme val="minor"/>
      </rPr>
      <t>EXPLANATION ONLY REQUIRED</t>
    </r>
    <r>
      <rPr>
        <sz val="9"/>
        <color rgb="FF000000"/>
        <rFont val="Calibri"/>
        <family val="2"/>
        <scheme val="minor"/>
      </rPr>
      <t xml:space="preserve"> for line items with percentage </t>
    </r>
    <r>
      <rPr>
        <sz val="9"/>
        <rFont val="Calibri"/>
        <family val="2"/>
        <scheme val="minor"/>
      </rPr>
      <t>variance</t>
    </r>
    <r>
      <rPr>
        <b/>
        <sz val="9"/>
        <rFont val="Calibri"/>
        <family val="2"/>
        <scheme val="minor"/>
      </rPr>
      <t xml:space="preserve"> greater than or equal to 5% (increase or decrease)</t>
    </r>
    <r>
      <rPr>
        <sz val="9"/>
        <color rgb="FF000000"/>
        <rFont val="Calibri"/>
        <family val="2"/>
        <scheme val="minor"/>
      </rPr>
      <t xml:space="preserve"> calculated in VARIANCE Column G.</t>
    </r>
  </si>
  <si>
    <t>Admin % may not exceed 15%</t>
  </si>
  <si>
    <t>Enter expense line amounts in Column E - COUNTY FUNDED ADMIN and Column F - COUNTY FUNDED PROGRAM.  Fields available for entry are shaded blue.  (Salaries will auto populate based on information entered on the next tab 4 PERSONNEL SCHEDULE).</t>
  </si>
  <si>
    <t>Provide an explanation for line items with variance percentage greater than or equal to 5% (increase or decrease) between RFP and Existing Program service unit rates in Column H.</t>
  </si>
  <si>
    <r>
      <t xml:space="preserve">Using the County's definition of Admin, distribute the costs for proposal in this column. </t>
    </r>
    <r>
      <rPr>
        <b/>
        <sz val="10"/>
        <color rgb="FF000000"/>
        <rFont val="Calibri"/>
        <family val="2"/>
        <scheme val="minor"/>
      </rPr>
      <t>(INPUT REQUIRED)</t>
    </r>
  </si>
  <si>
    <r>
      <t xml:space="preserve">Proposal costs not classified as Admin are classified as Program and should be distributed in this column. </t>
    </r>
    <r>
      <rPr>
        <b/>
        <sz val="10"/>
        <color rgb="FF000000"/>
        <rFont val="Calibri"/>
        <family val="2"/>
        <scheme val="minor"/>
      </rPr>
      <t>(INPUT REQUIRED)</t>
    </r>
  </si>
  <si>
    <t xml:space="preserve">Percentages exceeding threshold variance of greater than or equal to 5% (increase or decrease) will automatically populate only if provider has an existing program with the County for RFP. </t>
  </si>
  <si>
    <r>
      <t xml:space="preserve">Percentages exceeding 5% threshold should be explained </t>
    </r>
    <r>
      <rPr>
        <b/>
        <sz val="10"/>
        <color rgb="FF000000"/>
        <rFont val="Calibri"/>
        <family val="2"/>
        <scheme val="minor"/>
      </rPr>
      <t>(INPUT REQUIRED, Existing providers only).</t>
    </r>
  </si>
  <si>
    <r>
      <rPr>
        <b/>
        <u/>
        <sz val="11"/>
        <color rgb="FFFF0000"/>
        <rFont val="Calibri"/>
        <family val="2"/>
        <scheme val="minor"/>
      </rPr>
      <t>IMPORTANT:</t>
    </r>
    <r>
      <rPr>
        <b/>
        <sz val="10.5"/>
        <color rgb="FFFF0000"/>
        <rFont val="Calibri"/>
        <family val="2"/>
        <scheme val="minor"/>
      </rPr>
      <t xml:space="preserve">  </t>
    </r>
    <r>
      <rPr>
        <b/>
        <sz val="10.5"/>
        <rFont val="Calibri"/>
        <family val="2"/>
        <scheme val="minor"/>
      </rPr>
      <t>Please list each employee on separate line</t>
    </r>
  </si>
  <si>
    <t>If position is currently vacant, enter OPEN POSITION.  Enter NEW POSITION if will be created for Program.</t>
  </si>
  <si>
    <t>Example Personnel Schedule provided for reference at bottom of this tab.</t>
  </si>
  <si>
    <r>
      <t>List each employee by name and position</t>
    </r>
    <r>
      <rPr>
        <sz val="10"/>
        <color rgb="FF231F20"/>
        <rFont val="Calibri"/>
        <family val="2"/>
        <scheme val="minor"/>
      </rPr>
      <t xml:space="preserve"> in the RFP Program Budget. If there is an amount in county funded admin or program fields, the employee name and position must be filled in.</t>
    </r>
  </si>
  <si>
    <r>
      <t xml:space="preserve">List </t>
    </r>
    <r>
      <rPr>
        <u/>
        <sz val="10"/>
        <color rgb="FF000000"/>
        <rFont val="Calibri"/>
        <family val="2"/>
        <scheme val="minor"/>
      </rPr>
      <t>title</t>
    </r>
    <r>
      <rPr>
        <sz val="10"/>
        <color rgb="FF000000"/>
        <rFont val="Calibri"/>
        <family val="2"/>
        <scheme val="minor"/>
      </rPr>
      <t xml:space="preserve"> of each position included in the Existing Dane County and RFP Program Budget. If title different between Existing &amp; RFP, list Existing title/RFP title. </t>
    </r>
    <r>
      <rPr>
        <b/>
        <sz val="10"/>
        <color rgb="FF000000"/>
        <rFont val="Calibri"/>
        <family val="2"/>
        <scheme val="minor"/>
      </rPr>
      <t>(INPUT REQUIRED)</t>
    </r>
  </si>
  <si>
    <r>
      <rPr>
        <b/>
        <u/>
        <sz val="11"/>
        <color rgb="FFFF0000"/>
        <rFont val="Calibri"/>
        <family val="2"/>
        <scheme val="minor"/>
      </rPr>
      <t>NOTE:</t>
    </r>
    <r>
      <rPr>
        <sz val="10"/>
        <color rgb="FF000000"/>
        <rFont val="Calibri"/>
        <family val="2"/>
        <scheme val="minor"/>
      </rPr>
      <t xml:space="preserve"> If multiple positions were included on one line in Exisitng County budget, please break out so only one employee is included on each line (i.e. the maximum County Funded FTE for each line is one.)</t>
    </r>
  </si>
  <si>
    <r>
      <t xml:space="preserve">***** ONLY include salary dollars.  Do </t>
    </r>
    <r>
      <rPr>
        <b/>
        <u/>
        <sz val="9"/>
        <color rgb="FF000000"/>
        <rFont val="Calibri"/>
        <family val="2"/>
        <scheme val="minor"/>
      </rPr>
      <t xml:space="preserve">not </t>
    </r>
    <r>
      <rPr>
        <sz val="9"/>
        <color rgb="FF000000"/>
        <rFont val="Calibri"/>
        <family val="2"/>
        <scheme val="minor"/>
      </rPr>
      <t>include taxes and benefits.  Total ADMIN SALARY &amp; PROGRAM SALARY amounts at bottom of schedule will automatically populate in RFP Program Budget on 2 PROGRAM BUDGET.</t>
    </r>
  </si>
  <si>
    <t xml:space="preserve">    *** FTE for each employee cannot exceed one.  In General, 1 FTE = 2080 hours. Divide total hours for the position/category by 2080 to get the number of FTEs. </t>
  </si>
  <si>
    <t xml:space="preserve">  **** Enter annual hours each employee works for provider.</t>
  </si>
  <si>
    <t>POSITION TITLE**</t>
  </si>
  <si>
    <t xml:space="preserve">      ** Each employee should be listed on a separate line.  POSITION TITLE would be the provider's title for position such as Program Director, Financial Manager, etc.</t>
  </si>
  <si>
    <t>Position Title</t>
  </si>
  <si>
    <t>ERROR - Personnel Schedule total different than salaries in Program Budget</t>
  </si>
  <si>
    <t>If employee position changed, list Existing Budget title/RFP Program Budget title (i.e. Counselor/Prgm Director)</t>
  </si>
  <si>
    <r>
      <rPr>
        <b/>
        <sz val="23"/>
        <color rgb="FF0000FF"/>
        <rFont val="Calibri"/>
        <family val="2"/>
        <scheme val="minor"/>
      </rPr>
      <t xml:space="preserve">RFP# 121068 - </t>
    </r>
    <r>
      <rPr>
        <b/>
        <sz val="23"/>
        <color rgb="FF000000"/>
        <rFont val="Calibri"/>
        <family val="2"/>
        <scheme val="minor"/>
      </rPr>
      <t>COST PROPOSAL WORKBOOK - OVERVIEW</t>
    </r>
  </si>
  <si>
    <t>Pricing shall be inclusive of all labor, delivery costs and other expenses necessary to provide services in accordance with the specifications and terms and conditions of this bid document and your proposal.</t>
  </si>
  <si>
    <r>
      <t xml:space="preserve">Note it’s important to understand the service unit definition for this service in order to provide relevant service units for vendor bidding. </t>
    </r>
    <r>
      <rPr>
        <b/>
        <u/>
        <sz val="11"/>
        <color rgb="FFFF0000"/>
        <rFont val="Calibri"/>
        <family val="2"/>
        <scheme val="minor"/>
      </rPr>
      <t>The service unit definition for this RFP will be the agency cost per hour of direct client service.</t>
    </r>
  </si>
  <si>
    <t>Agency Cost Per Hour of Direct Client Services</t>
  </si>
  <si>
    <t>N/A</t>
  </si>
  <si>
    <t>Renter's Insurance (Base $200)</t>
  </si>
  <si>
    <t>Move-In Costs (Base $500)</t>
  </si>
  <si>
    <t>Applications (up to 4) (Base $125)</t>
  </si>
  <si>
    <t>Earnest Money (Base $400)</t>
  </si>
  <si>
    <t>DIRECT ASSISTANCE ALLOWANCE</t>
  </si>
  <si>
    <t xml:space="preserve">A total estimated base allowance of $1,225 per client for direct assistance is outlined below. 
1. If no additional per client direct assistance allowance is desired, then fill in the RFP Program Budget with the base allowances already indicated in Section D. Direct Assistance Allowance.
2. If additional per client direct assistance allowance is desired or deemed necessary, then fill in the RFP Program Budget with the base allowance + additional desired allowance in Section D. Direct Assistance Allowance. 
The estimated base allowance for direct assistance per client includes:
1. Applications: $125/household (up to four applications)
2. Move-In Costs: $500/household
3. Renter’s Insurance: $200/household per year 
4. Earnest Money: $400/household
Total of $1,225
</t>
  </si>
  <si>
    <t>ADMINISTRATION AND PROGRAM COST CLASSIFICATION GUIDELINES</t>
  </si>
  <si>
    <t>ADMINISTRATION COSTS</t>
  </si>
  <si>
    <t xml:space="preserve">Administration costs are costs related to the overall direction of the agency.  These costs are often described as indirect costs. </t>
  </si>
  <si>
    <t>Personnel</t>
  </si>
  <si>
    <t>Salary, Tax &amp; Benefit costs for personnel or contractors who carry out the following functions would generally be treated as administrative costs.</t>
  </si>
  <si>
    <t xml:space="preserve"> -Program evaluation</t>
  </si>
  <si>
    <t xml:space="preserve"> -Program planning</t>
  </si>
  <si>
    <t xml:space="preserve"> -Budget planning, tracking and development</t>
  </si>
  <si>
    <t xml:space="preserve"> -Program and fiscal reporting</t>
  </si>
  <si>
    <t xml:space="preserve"> -Management (Supervision of program managers, supervisors, accounting, human resource and administrative support staff) </t>
  </si>
  <si>
    <t xml:space="preserve"> -Data and information technology system development and management</t>
  </si>
  <si>
    <t xml:space="preserve"> -Data tracking and client record keeping</t>
  </si>
  <si>
    <t xml:space="preserve"> -Sub-contracting, including contract negotiations and contract management</t>
  </si>
  <si>
    <t xml:space="preserve"> -Accounting</t>
  </si>
  <si>
    <t xml:space="preserve"> -Personnel Administration (human resource functions of staff recruiting and hiring)</t>
  </si>
  <si>
    <t xml:space="preserve"> -Billing and third party collections</t>
  </si>
  <si>
    <t xml:space="preserve"> -Agency-wide public relations</t>
  </si>
  <si>
    <t xml:space="preserve"> -Brochure, web-site and publication development</t>
  </si>
  <si>
    <t xml:space="preserve"> -Strategic planning</t>
  </si>
  <si>
    <t>(Personnel who would be reported here could include executive directors, accountants, data processing staff, bookkeepers, receptionists, business managers and administrative assistants. **)</t>
  </si>
  <si>
    <t>Operating</t>
  </si>
  <si>
    <t xml:space="preserve"> -Insurance</t>
  </si>
  <si>
    <t xml:space="preserve"> -Professional Fees (100% of these costs would be reported as administration with the exception of program related professional fees.)</t>
  </si>
  <si>
    <t xml:space="preserve"> -Agency audits</t>
  </si>
  <si>
    <t xml:space="preserve"> -Postage, Office and Program Supplies</t>
  </si>
  <si>
    <t xml:space="preserve"> -Equipment/Furnishings</t>
  </si>
  <si>
    <t xml:space="preserve"> -Telephone</t>
  </si>
  <si>
    <t xml:space="preserve"> -Training/Conference</t>
  </si>
  <si>
    <t xml:space="preserve"> -Food/Household Supplies</t>
  </si>
  <si>
    <t xml:space="preserve"> -Auto Allowance</t>
  </si>
  <si>
    <t xml:space="preserve"> -Vehicle Costs</t>
  </si>
  <si>
    <t>(Operating costs for administrative personnel, e.g., utilities, equipment, maintenance, legal services, purchasing.)</t>
  </si>
  <si>
    <t>Space</t>
  </si>
  <si>
    <t xml:space="preserve"> -Space costs for administrative personnel</t>
  </si>
  <si>
    <t>Other-Please specify</t>
  </si>
  <si>
    <t xml:space="preserve">PROGRAM COSTS </t>
  </si>
  <si>
    <t xml:space="preserve">Program costs are costs related to providing direct services or support within a specific program. </t>
  </si>
  <si>
    <t xml:space="preserve"> -Salary, Taxes and Benefit costs for personnel or contractors carrying out any of the following functions would be included in program costs.</t>
  </si>
  <si>
    <t xml:space="preserve"> -Direct client services (staff who provide 90 percent or more of their time carrying out these functions are considered 100 percent program cost)</t>
  </si>
  <si>
    <t xml:space="preserve"> -Face-to-face client or phone contact</t>
  </si>
  <si>
    <t xml:space="preserve"> -Client-specific advocacy needed to obtain services for individual clients</t>
  </si>
  <si>
    <t xml:space="preserve"> -Supervisory time spent on directly supervising individuals who are responsible for direct client services, when that supervisory time is focused on the work that staff do with clients.</t>
  </si>
  <si>
    <t>(Personnel who would be reported here could include program managers, program support staff, supervisors and line staff. **)</t>
  </si>
  <si>
    <t xml:space="preserve"> -Professional Fees/ (Only program related professional fees.)</t>
  </si>
  <si>
    <t>(Operating costs for program personnel, insurance, utilities, equipment, maintenance, legal services, purchasing, professional fees, postage, supplies, telephone, food/household supplies, auto allowance, vehicle costs.)</t>
  </si>
  <si>
    <t xml:space="preserve"> -Space costs for program personnel</t>
  </si>
  <si>
    <t>Special Costs-Assistance to Individuals</t>
  </si>
  <si>
    <t>If these guidelines do not completely address or clarify your unique set of circumstances, questions regarding the County’s interpretation of proper classification between program and administrative cost classifications should be directed to your contract manager who will work with our fiscal staff to resolve your questions.</t>
  </si>
  <si>
    <t>**It is possible that some positions may have duties that are classified as Administration and duties that are classified as Program.  If this is the case, the costs should be allocated in a reasonable manner between the administration and program categories.</t>
  </si>
  <si>
    <t>HOUSING CASE MANAGEMENT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</si>
</sst>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0000_);_(* \(#,##0.0000\);_(* &quot;-&quot;??_);_(@_)"/>
    <numFmt numFmtId="168" formatCode="_(* #,##0.0000_);_(* \(#,##0.0000\);_(* &quot;-&quot;????_);_(@_)"/>
    <numFmt numFmtId="169" formatCode="_(* #,##0.000_);_(* \(#,##0.000\);_(* &quot;-&quot;??_);_(@_)"/>
  </numFmts>
  <fonts count="87" x14ac:knownFonts="1">
    <font>
      <sz val="10"/>
      <color rgb="FF000000"/>
      <name val="Times New Roman"/>
      <charset val="204"/>
    </font>
    <font>
      <sz val="9"/>
      <color theme="1"/>
      <name val="Calibri"/>
      <family val="2"/>
      <scheme val="minor"/>
    </font>
    <font>
      <sz val="10"/>
      <color rgb="FF000000"/>
      <name val="Times New Roman"/>
      <family val="1"/>
    </font>
    <font>
      <sz val="9"/>
      <color rgb="FF000000"/>
      <name val="Calibri"/>
      <family val="2"/>
      <scheme val="minor"/>
    </font>
    <font>
      <sz val="9"/>
      <name val="Calibri"/>
      <family val="2"/>
      <scheme val="minor"/>
    </font>
    <font>
      <b/>
      <sz val="9"/>
      <name val="Calibri"/>
      <family val="2"/>
      <scheme val="minor"/>
    </font>
    <font>
      <b/>
      <sz val="9"/>
      <color rgb="FF000000"/>
      <name val="Calibri"/>
      <family val="2"/>
      <scheme val="minor"/>
    </font>
    <font>
      <b/>
      <sz val="10"/>
      <name val="Calibri"/>
      <family val="2"/>
      <scheme val="minor"/>
    </font>
    <font>
      <sz val="10"/>
      <color rgb="FF000000"/>
      <name val="Calibri"/>
      <family val="2"/>
      <scheme val="minor"/>
    </font>
    <font>
      <b/>
      <sz val="9"/>
      <color rgb="FFFF0000"/>
      <name val="Calibri"/>
      <family val="2"/>
      <scheme val="minor"/>
    </font>
    <font>
      <b/>
      <sz val="10"/>
      <color theme="0"/>
      <name val="Calibri"/>
      <family val="2"/>
      <scheme val="minor"/>
    </font>
    <font>
      <b/>
      <sz val="10.5"/>
      <name val="Calibri"/>
      <family val="2"/>
      <scheme val="minor"/>
    </font>
    <font>
      <sz val="10"/>
      <color rgb="FF000000"/>
      <name val="Times New Roman"/>
      <family val="1"/>
    </font>
    <font>
      <b/>
      <sz val="9"/>
      <color theme="1"/>
      <name val="Calibri"/>
      <family val="2"/>
      <scheme val="minor"/>
    </font>
    <font>
      <b/>
      <sz val="10"/>
      <color rgb="FFFF0000"/>
      <name val="Calibri"/>
      <family val="2"/>
      <scheme val="minor"/>
    </font>
    <font>
      <b/>
      <u/>
      <sz val="9"/>
      <color rgb="FF000000"/>
      <name val="Calibri"/>
      <family val="2"/>
      <scheme val="minor"/>
    </font>
    <font>
      <b/>
      <sz val="10"/>
      <color rgb="FF000000"/>
      <name val="Calibri"/>
      <family val="2"/>
      <scheme val="minor"/>
    </font>
    <font>
      <b/>
      <u/>
      <sz val="11"/>
      <color rgb="FF000000"/>
      <name val="Calibri"/>
      <family val="2"/>
      <scheme val="minor"/>
    </font>
    <font>
      <b/>
      <sz val="17"/>
      <color rgb="FF000000"/>
      <name val="Calibri"/>
      <family val="2"/>
      <scheme val="minor"/>
    </font>
    <font>
      <sz val="10"/>
      <color rgb="FFFF0000"/>
      <name val="Calibri"/>
      <family val="2"/>
      <scheme val="minor"/>
    </font>
    <font>
      <sz val="10"/>
      <name val="Calibri"/>
      <family val="2"/>
      <scheme val="minor"/>
    </font>
    <font>
      <b/>
      <sz val="11"/>
      <name val="Calibri"/>
      <family val="2"/>
      <scheme val="minor"/>
    </font>
    <font>
      <b/>
      <u/>
      <sz val="10"/>
      <color rgb="FF000000"/>
      <name val="Calibri"/>
      <family val="2"/>
      <scheme val="minor"/>
    </font>
    <font>
      <u/>
      <sz val="10"/>
      <color rgb="FF000000"/>
      <name val="Calibri"/>
      <family val="2"/>
      <scheme val="minor"/>
    </font>
    <font>
      <b/>
      <sz val="11"/>
      <color rgb="FF000000"/>
      <name val="Calibri"/>
      <family val="2"/>
      <scheme val="minor"/>
    </font>
    <font>
      <sz val="11"/>
      <color rgb="FF000000"/>
      <name val="Calibri"/>
      <family val="2"/>
      <scheme val="minor"/>
    </font>
    <font>
      <u/>
      <sz val="10"/>
      <color theme="10"/>
      <name val="Times New Roman"/>
      <family val="1"/>
    </font>
    <font>
      <sz val="11"/>
      <color rgb="FFFF0000"/>
      <name val="Calibri"/>
      <family val="2"/>
      <scheme val="minor"/>
    </font>
    <font>
      <b/>
      <sz val="11"/>
      <color rgb="FFFF0000"/>
      <name val="Calibri"/>
      <family val="2"/>
      <scheme val="minor"/>
    </font>
    <font>
      <u/>
      <sz val="10"/>
      <color theme="10"/>
      <name val="Calibri"/>
      <family val="2"/>
      <scheme val="minor"/>
    </font>
    <font>
      <b/>
      <sz val="8"/>
      <name val="Calibri"/>
      <family val="2"/>
      <scheme val="minor"/>
    </font>
    <font>
      <i/>
      <sz val="10"/>
      <color rgb="FF000000"/>
      <name val="Calibri"/>
      <family val="2"/>
      <scheme val="minor"/>
    </font>
    <font>
      <b/>
      <sz val="11"/>
      <color rgb="FF0070C0"/>
      <name val="Calibri"/>
      <family val="2"/>
      <scheme val="minor"/>
    </font>
    <font>
      <sz val="11"/>
      <color theme="1"/>
      <name val="Calibri"/>
      <family val="2"/>
      <scheme val="minor"/>
    </font>
    <font>
      <sz val="9"/>
      <color indexed="81"/>
      <name val="Tahoma"/>
      <family val="2"/>
    </font>
    <font>
      <sz val="13"/>
      <color rgb="FF000000"/>
      <name val="Calibri"/>
      <family val="2"/>
      <scheme val="minor"/>
    </font>
    <font>
      <sz val="10"/>
      <color rgb="FF231F20"/>
      <name val="Calibri"/>
      <family val="2"/>
      <scheme val="minor"/>
    </font>
    <font>
      <b/>
      <u/>
      <sz val="10.5"/>
      <color rgb="FF000000"/>
      <name val="Calibri"/>
      <family val="2"/>
      <scheme val="minor"/>
    </font>
    <font>
      <sz val="9.5"/>
      <color rgb="FF000000"/>
      <name val="Calibri"/>
      <family val="2"/>
      <scheme val="minor"/>
    </font>
    <font>
      <b/>
      <sz val="9.5"/>
      <color rgb="FFFF0000"/>
      <name val="Calibri"/>
      <family val="2"/>
      <scheme val="minor"/>
    </font>
    <font>
      <sz val="11"/>
      <color rgb="FF000000"/>
      <name val="Arial"/>
      <family val="2"/>
    </font>
    <font>
      <u/>
      <sz val="13"/>
      <color theme="10"/>
      <name val="Arial"/>
      <family val="2"/>
    </font>
    <font>
      <b/>
      <i/>
      <sz val="10"/>
      <color rgb="FFFF0000"/>
      <name val="Calibri"/>
      <family val="2"/>
      <scheme val="minor"/>
    </font>
    <font>
      <b/>
      <u/>
      <sz val="10"/>
      <name val="Calibri"/>
      <family val="2"/>
      <scheme val="minor"/>
    </font>
    <font>
      <sz val="10.5"/>
      <color rgb="FF000000"/>
      <name val="Calibri"/>
      <family val="2"/>
      <scheme val="minor"/>
    </font>
    <font>
      <b/>
      <sz val="9"/>
      <color rgb="FF0070C0"/>
      <name val="Calibri"/>
      <family val="2"/>
      <scheme val="minor"/>
    </font>
    <font>
      <b/>
      <sz val="8"/>
      <color rgb="FF0070C0"/>
      <name val="Calibri"/>
      <family val="2"/>
      <scheme val="minor"/>
    </font>
    <font>
      <b/>
      <sz val="9"/>
      <color theme="0"/>
      <name val="Calibri"/>
      <family val="2"/>
      <scheme val="minor"/>
    </font>
    <font>
      <b/>
      <sz val="12"/>
      <color rgb="FF000000"/>
      <name val="Calibri"/>
      <family val="2"/>
      <scheme val="minor"/>
    </font>
    <font>
      <sz val="12"/>
      <color rgb="FF000000"/>
      <name val="Calibri"/>
      <family val="2"/>
      <scheme val="minor"/>
    </font>
    <font>
      <b/>
      <sz val="13"/>
      <color rgb="FF000000"/>
      <name val="Calibri"/>
      <family val="2"/>
      <scheme val="minor"/>
    </font>
    <font>
      <sz val="17"/>
      <color rgb="FF000000"/>
      <name val="Calibri"/>
      <family val="2"/>
      <scheme val="minor"/>
    </font>
    <font>
      <b/>
      <sz val="12"/>
      <color rgb="FFFF0000"/>
      <name val="Calibri"/>
      <family val="2"/>
      <scheme val="minor"/>
    </font>
    <font>
      <b/>
      <sz val="23"/>
      <color rgb="FF000000"/>
      <name val="Calibri"/>
      <family val="2"/>
      <scheme val="minor"/>
    </font>
    <font>
      <b/>
      <u/>
      <sz val="13"/>
      <color rgb="FF0070C0"/>
      <name val="Calibri"/>
      <family val="2"/>
      <scheme val="minor"/>
    </font>
    <font>
      <b/>
      <sz val="8"/>
      <color theme="0"/>
      <name val="Calibri"/>
      <family val="2"/>
      <scheme val="minor"/>
    </font>
    <font>
      <sz val="9"/>
      <color theme="0"/>
      <name val="Calibri"/>
      <family val="2"/>
      <scheme val="minor"/>
    </font>
    <font>
      <b/>
      <u/>
      <sz val="12"/>
      <color rgb="FF000000"/>
      <name val="Calibri"/>
      <family val="2"/>
      <scheme val="minor"/>
    </font>
    <font>
      <b/>
      <sz val="14"/>
      <color rgb="FF0070C0"/>
      <name val="Calibri"/>
      <family val="2"/>
      <scheme val="minor"/>
    </font>
    <font>
      <b/>
      <sz val="11"/>
      <color theme="0"/>
      <name val="Calibri"/>
      <family val="2"/>
      <scheme val="minor"/>
    </font>
    <font>
      <b/>
      <sz val="10.5"/>
      <color theme="0"/>
      <name val="Calibri"/>
      <family val="2"/>
      <scheme val="minor"/>
    </font>
    <font>
      <i/>
      <sz val="13"/>
      <color rgb="FF000000"/>
      <name val="Calibri"/>
      <family val="2"/>
      <scheme val="minor"/>
    </font>
    <font>
      <b/>
      <u/>
      <sz val="21"/>
      <color rgb="FF000000"/>
      <name val="Calibri"/>
      <family val="2"/>
      <scheme val="minor"/>
    </font>
    <font>
      <b/>
      <u/>
      <sz val="17"/>
      <color theme="1" tint="0.499984740745262"/>
      <name val="Calibri"/>
      <family val="2"/>
      <scheme val="minor"/>
    </font>
    <font>
      <sz val="10"/>
      <color theme="1" tint="0.499984740745262"/>
      <name val="Calibri"/>
      <family val="2"/>
      <scheme val="minor"/>
    </font>
    <font>
      <u/>
      <sz val="10"/>
      <color theme="1" tint="0.499984740745262"/>
      <name val="Calibri"/>
      <family val="2"/>
      <scheme val="minor"/>
    </font>
    <font>
      <b/>
      <sz val="10"/>
      <color theme="1" tint="0.499984740745262"/>
      <name val="Calibri"/>
      <family val="2"/>
      <scheme val="minor"/>
    </font>
    <font>
      <b/>
      <sz val="15"/>
      <color rgb="FFFF0000"/>
      <name val="Calibri"/>
      <family val="2"/>
      <scheme val="minor"/>
    </font>
    <font>
      <b/>
      <u/>
      <sz val="14"/>
      <name val="Calibri"/>
      <family val="2"/>
      <scheme val="minor"/>
    </font>
    <font>
      <b/>
      <u/>
      <sz val="15"/>
      <color rgb="FF000000"/>
      <name val="Calibri"/>
      <family val="2"/>
      <scheme val="minor"/>
    </font>
    <font>
      <b/>
      <sz val="9.5"/>
      <color rgb="FF000000"/>
      <name val="Calibri"/>
      <family val="2"/>
      <scheme val="minor"/>
    </font>
    <font>
      <b/>
      <u/>
      <sz val="14"/>
      <color rgb="FF0070C0"/>
      <name val="Calibri"/>
      <family val="2"/>
      <scheme val="minor"/>
    </font>
    <font>
      <b/>
      <u/>
      <sz val="23"/>
      <color rgb="FF000000"/>
      <name val="Calibri"/>
      <family val="2"/>
      <scheme val="minor"/>
    </font>
    <font>
      <b/>
      <sz val="15"/>
      <name val="Calibri"/>
      <family val="2"/>
      <scheme val="minor"/>
    </font>
    <font>
      <b/>
      <sz val="15"/>
      <color rgb="FF000000"/>
      <name val="Calibri"/>
      <family val="2"/>
      <scheme val="minor"/>
    </font>
    <font>
      <b/>
      <sz val="10.5"/>
      <color rgb="FF000000"/>
      <name val="Calibri"/>
      <family val="2"/>
      <scheme val="minor"/>
    </font>
    <font>
      <b/>
      <u/>
      <sz val="14"/>
      <color rgb="FF000000"/>
      <name val="Calibri"/>
      <family val="2"/>
      <scheme val="minor"/>
    </font>
    <font>
      <b/>
      <sz val="12"/>
      <color rgb="FF0070C0"/>
      <name val="Calibri"/>
      <family val="2"/>
      <scheme val="minor"/>
    </font>
    <font>
      <b/>
      <u/>
      <sz val="13"/>
      <color rgb="FFFF0000"/>
      <name val="Calibri"/>
      <family val="2"/>
      <scheme val="minor"/>
    </font>
    <font>
      <b/>
      <sz val="9"/>
      <color theme="0" tint="-0.34998626667073579"/>
      <name val="Calibri"/>
      <family val="2"/>
      <scheme val="minor"/>
    </font>
    <font>
      <b/>
      <sz val="10.5"/>
      <color rgb="FFFF0000"/>
      <name val="Calibri"/>
      <family val="2"/>
      <scheme val="minor"/>
    </font>
    <font>
      <b/>
      <u/>
      <sz val="11"/>
      <color rgb="FFFF0000"/>
      <name val="Calibri"/>
      <family val="2"/>
      <scheme val="minor"/>
    </font>
    <font>
      <b/>
      <sz val="23"/>
      <color rgb="FF0000FF"/>
      <name val="Calibri"/>
      <family val="2"/>
      <scheme val="minor"/>
    </font>
    <font>
      <u/>
      <sz val="14"/>
      <name val="Times New Roman"/>
      <family val="1"/>
    </font>
    <font>
      <b/>
      <u/>
      <sz val="12"/>
      <name val="Times New Roman"/>
      <family val="1"/>
    </font>
    <font>
      <b/>
      <sz val="12"/>
      <name val="Times New Roman"/>
      <family val="1"/>
    </font>
    <font>
      <b/>
      <sz val="16"/>
      <color rgb="FF0070C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BDC9F"/>
        <bgColor indexed="64"/>
      </patternFill>
    </fill>
    <fill>
      <patternFill patternType="solid">
        <fgColor theme="2" tint="-9.9978637043366805E-2"/>
        <bgColor indexed="64"/>
      </patternFill>
    </fill>
    <fill>
      <patternFill patternType="solid">
        <fgColor theme="2"/>
        <bgColor indexed="64"/>
      </patternFill>
    </fill>
    <fill>
      <patternFill patternType="solid">
        <fgColor theme="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2DDBD"/>
        <bgColor indexed="64"/>
      </patternFill>
    </fill>
  </fills>
  <borders count="111">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thick">
        <color rgb="FF000000"/>
      </left>
      <right style="thin">
        <color rgb="FF000000"/>
      </right>
      <top style="medium">
        <color indexed="64"/>
      </top>
      <bottom style="thin">
        <color rgb="FF000000"/>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rgb="FF000000"/>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ck">
        <color auto="1"/>
      </left>
      <right style="thin">
        <color theme="1" tint="0.499984740745262"/>
      </right>
      <top style="thin">
        <color rgb="FF000000"/>
      </top>
      <bottom style="thin">
        <color theme="1" tint="0.499984740745262"/>
      </bottom>
      <diagonal/>
    </border>
    <border>
      <left style="thin">
        <color theme="1" tint="0.499984740745262"/>
      </left>
      <right/>
      <top style="thin">
        <color rgb="FF000000"/>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ck">
        <color auto="1"/>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top style="thin">
        <color theme="1" tint="0.499984740745262"/>
      </top>
      <bottom/>
      <diagonal/>
    </border>
    <border>
      <left style="thin">
        <color theme="1" tint="0.499984740745262"/>
      </left>
      <right/>
      <top/>
      <bottom/>
      <diagonal/>
    </border>
    <border>
      <left/>
      <right style="thin">
        <color theme="1" tint="0.499984740745262"/>
      </right>
      <top style="thin">
        <color indexed="64"/>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indexed="64"/>
      </top>
      <bottom style="thin">
        <color theme="1" tint="0.499984740745262"/>
      </bottom>
      <diagonal/>
    </border>
    <border>
      <left/>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theme="1"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style="thin">
        <color indexed="64"/>
      </top>
      <bottom style="thin">
        <color theme="0" tint="-0.499984740745262"/>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style="medium">
        <color indexed="64"/>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1" tint="0.499984740745262"/>
      </left>
      <right style="thin">
        <color theme="1" tint="0.499984740745262"/>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theme="0" tint="-0.499984740745262"/>
      </left>
      <right style="thin">
        <color rgb="FF000000"/>
      </right>
      <top style="medium">
        <color indexed="64"/>
      </top>
      <bottom style="thin">
        <color rgb="FF000000"/>
      </bottom>
      <diagonal/>
    </border>
    <border>
      <left style="thin">
        <color theme="0" tint="-0.499984740745262"/>
      </left>
      <right/>
      <top style="thin">
        <color rgb="FF000000"/>
      </top>
      <bottom/>
      <diagonal/>
    </border>
    <border>
      <left style="thin">
        <color theme="0" tint="-0.499984740745262"/>
      </left>
      <right/>
      <top/>
      <bottom/>
      <diagonal/>
    </border>
    <border>
      <left style="thin">
        <color theme="0" tint="-0.499984740745262"/>
      </left>
      <right/>
      <top/>
      <bottom style="thin">
        <color rgb="FF000000"/>
      </bottom>
      <diagonal/>
    </border>
    <border>
      <left style="thin">
        <color rgb="FF000000"/>
      </left>
      <right style="thin">
        <color theme="0" tint="-0.499984740745262"/>
      </right>
      <top/>
      <bottom/>
      <diagonal/>
    </border>
    <border>
      <left/>
      <right/>
      <top/>
      <bottom style="thin">
        <color theme="1" tint="0.499984740745262"/>
      </bottom>
      <diagonal/>
    </border>
    <border>
      <left/>
      <right/>
      <top style="thin">
        <color theme="1" tint="0.499984740745262"/>
      </top>
      <bottom/>
      <diagonal/>
    </border>
    <border>
      <left/>
      <right/>
      <top style="thin">
        <color rgb="FF000000"/>
      </top>
      <bottom style="thin">
        <color theme="1"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1" tint="0.499984740745262"/>
      </left>
      <right/>
      <top style="thin">
        <color indexed="64"/>
      </top>
      <bottom style="thin">
        <color theme="0" tint="-0.499984740745262"/>
      </bottom>
      <diagonal/>
    </border>
    <border>
      <left style="thin">
        <color theme="1"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indexed="64"/>
      </right>
      <top style="thin">
        <color indexed="64"/>
      </top>
      <bottom/>
      <diagonal/>
    </border>
    <border>
      <left/>
      <right style="thin">
        <color theme="0" tint="-0.499984740745262"/>
      </right>
      <top style="thin">
        <color indexed="64"/>
      </top>
      <bottom/>
      <diagonal/>
    </border>
    <border>
      <left/>
      <right/>
      <top style="double">
        <color indexed="64"/>
      </top>
      <bottom style="medium">
        <color indexed="64"/>
      </bottom>
      <diagonal/>
    </border>
    <border>
      <left/>
      <right/>
      <top style="medium">
        <color indexed="64"/>
      </top>
      <bottom style="double">
        <color indexed="64"/>
      </bottom>
      <diagonal/>
    </border>
    <border>
      <left/>
      <right/>
      <top style="thin">
        <color rgb="FF000000"/>
      </top>
      <bottom style="thin">
        <color rgb="FF000000"/>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4" fontId="12" fillId="0" borderId="0" applyFont="0" applyFill="0" applyBorder="0" applyAlignment="0" applyProtection="0"/>
    <xf numFmtId="0" fontId="26" fillId="0" borderId="0" applyNumberForma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cellStyleXfs>
  <cellXfs count="544">
    <xf numFmtId="0" fontId="0" fillId="0" borderId="0" xfId="0" applyFill="1" applyBorder="1" applyAlignment="1">
      <alignment horizontal="left" vertical="top"/>
    </xf>
    <xf numFmtId="0" fontId="3" fillId="0" borderId="0" xfId="3" applyFont="1" applyFill="1" applyBorder="1" applyAlignment="1">
      <alignment horizontal="left" vertical="top"/>
    </xf>
    <xf numFmtId="0" fontId="3" fillId="0" borderId="0" xfId="3" applyFont="1" applyFill="1" applyBorder="1" applyAlignment="1">
      <alignment horizontal="left" vertical="center"/>
    </xf>
    <xf numFmtId="0" fontId="8" fillId="0" borderId="0" xfId="3" applyFont="1" applyFill="1" applyBorder="1" applyAlignment="1">
      <alignment horizontal="left" vertical="center"/>
    </xf>
    <xf numFmtId="0" fontId="6" fillId="0" borderId="0" xfId="3" applyFont="1" applyFill="1" applyBorder="1" applyAlignment="1">
      <alignment horizontal="left"/>
    </xf>
    <xf numFmtId="0" fontId="3" fillId="0" borderId="0" xfId="3" applyFont="1" applyFill="1" applyBorder="1" applyAlignment="1">
      <alignment horizontal="right" vertical="center"/>
    </xf>
    <xf numFmtId="0" fontId="3" fillId="0" borderId="0" xfId="3" applyFont="1" applyFill="1" applyBorder="1" applyAlignment="1">
      <alignment horizontal="left" vertical="top" indent="1"/>
    </xf>
    <xf numFmtId="165" fontId="3" fillId="2" borderId="0" xfId="2" applyNumberFormat="1" applyFont="1" applyFill="1" applyBorder="1" applyAlignment="1" applyProtection="1">
      <alignment horizontal="center" vertical="top"/>
    </xf>
    <xf numFmtId="165" fontId="3" fillId="2" borderId="0" xfId="2" applyNumberFormat="1" applyFont="1" applyFill="1" applyBorder="1" applyAlignment="1" applyProtection="1">
      <alignment horizontal="center" vertical="center"/>
    </xf>
    <xf numFmtId="0" fontId="3" fillId="0" borderId="30" xfId="3" applyFont="1" applyFill="1" applyBorder="1" applyAlignment="1">
      <alignment horizontal="left" vertical="center"/>
    </xf>
    <xf numFmtId="0" fontId="3" fillId="0" borderId="32" xfId="3" applyFont="1" applyFill="1" applyBorder="1" applyAlignment="1">
      <alignment horizontal="left" vertical="center"/>
    </xf>
    <xf numFmtId="164" fontId="3" fillId="5" borderId="32" xfId="1" applyNumberFormat="1" applyFont="1" applyFill="1" applyBorder="1" applyAlignment="1" applyProtection="1">
      <alignment horizontal="left" vertical="center"/>
      <protection locked="0"/>
    </xf>
    <xf numFmtId="0" fontId="6" fillId="0" borderId="32" xfId="3" applyFont="1" applyFill="1" applyBorder="1" applyAlignment="1">
      <alignment horizontal="left"/>
    </xf>
    <xf numFmtId="0" fontId="3" fillId="2" borderId="0" xfId="3" applyFont="1" applyFill="1" applyBorder="1" applyAlignment="1">
      <alignment horizontal="left" vertical="center"/>
    </xf>
    <xf numFmtId="0" fontId="19" fillId="0" borderId="0" xfId="3" applyFont="1" applyFill="1" applyBorder="1" applyAlignment="1">
      <alignment horizontal="left" vertical="center"/>
    </xf>
    <xf numFmtId="165" fontId="14" fillId="2" borderId="15" xfId="2" applyNumberFormat="1" applyFont="1" applyFill="1" applyBorder="1" applyAlignment="1" applyProtection="1">
      <alignment horizontal="center" vertical="center" shrinkToFit="1"/>
    </xf>
    <xf numFmtId="164" fontId="3" fillId="2" borderId="32" xfId="1" applyNumberFormat="1" applyFont="1" applyFill="1" applyBorder="1" applyAlignment="1" applyProtection="1">
      <alignment horizontal="left" vertical="center"/>
    </xf>
    <xf numFmtId="0" fontId="3" fillId="0" borderId="57" xfId="3" applyFont="1" applyFill="1" applyBorder="1" applyAlignment="1">
      <alignment horizontal="left" vertical="center"/>
    </xf>
    <xf numFmtId="0" fontId="6" fillId="0" borderId="57" xfId="3" applyFont="1" applyFill="1" applyBorder="1" applyAlignment="1">
      <alignment horizontal="left"/>
    </xf>
    <xf numFmtId="164" fontId="8" fillId="4" borderId="48" xfId="1" applyNumberFormat="1" applyFont="1" applyFill="1" applyBorder="1" applyAlignment="1" applyProtection="1">
      <alignment horizontal="left" vertical="center"/>
      <protection locked="0"/>
    </xf>
    <xf numFmtId="0" fontId="3" fillId="7" borderId="2" xfId="3" applyFont="1" applyFill="1" applyBorder="1" applyAlignment="1" applyProtection="1">
      <alignment horizontal="left" indent="1"/>
      <protection locked="0"/>
    </xf>
    <xf numFmtId="0" fontId="13" fillId="2" borderId="0" xfId="6" applyFont="1" applyFill="1" applyBorder="1" applyAlignment="1">
      <alignment horizontal="center" wrapText="1"/>
    </xf>
    <xf numFmtId="0" fontId="1" fillId="2" borderId="0" xfId="6" applyFont="1" applyFill="1" applyBorder="1" applyAlignment="1">
      <alignment vertical="center"/>
    </xf>
    <xf numFmtId="0" fontId="1" fillId="2" borderId="0" xfId="6" applyFont="1" applyFill="1" applyBorder="1" applyAlignment="1">
      <alignment horizontal="left" vertical="center" indent="1"/>
    </xf>
    <xf numFmtId="0" fontId="13" fillId="2" borderId="0" xfId="6" applyFont="1" applyFill="1" applyBorder="1" applyAlignment="1">
      <alignment horizontal="left" wrapText="1" indent="1"/>
    </xf>
    <xf numFmtId="0" fontId="8" fillId="2" borderId="0" xfId="3" applyFont="1" applyFill="1" applyBorder="1" applyAlignment="1">
      <alignment horizontal="left" vertical="top"/>
    </xf>
    <xf numFmtId="0" fontId="40" fillId="2" borderId="0" xfId="0" applyFont="1" applyFill="1" applyBorder="1" applyAlignment="1">
      <alignment horizontal="left" vertical="top"/>
    </xf>
    <xf numFmtId="0" fontId="41" fillId="2" borderId="0" xfId="5" quotePrefix="1" applyFont="1" applyFill="1" applyBorder="1" applyAlignment="1">
      <alignment horizontal="left" vertical="top"/>
    </xf>
    <xf numFmtId="166" fontId="13" fillId="2" borderId="0" xfId="4" applyNumberFormat="1" applyFont="1" applyFill="1" applyBorder="1" applyAlignment="1">
      <alignment horizontal="left" wrapText="1" indent="1"/>
    </xf>
    <xf numFmtId="166" fontId="1" fillId="2" borderId="0" xfId="4" applyNumberFormat="1" applyFont="1" applyFill="1" applyBorder="1" applyAlignment="1">
      <alignment horizontal="left" vertical="center" indent="1"/>
    </xf>
    <xf numFmtId="166" fontId="3" fillId="2" borderId="0" xfId="4" applyNumberFormat="1" applyFont="1" applyFill="1" applyBorder="1" applyAlignment="1">
      <alignment horizontal="left" vertical="center"/>
    </xf>
    <xf numFmtId="0" fontId="4" fillId="7" borderId="46" xfId="3" applyFont="1" applyFill="1" applyBorder="1" applyAlignment="1" applyProtection="1">
      <alignment horizontal="left" vertical="center"/>
      <protection locked="0"/>
    </xf>
    <xf numFmtId="0" fontId="13" fillId="3" borderId="0" xfId="6" applyFont="1" applyFill="1" applyBorder="1" applyAlignment="1">
      <alignment horizontal="center" wrapText="1"/>
    </xf>
    <xf numFmtId="0" fontId="1" fillId="3" borderId="0" xfId="6" applyFont="1" applyFill="1" applyBorder="1" applyAlignment="1">
      <alignment horizontal="center" vertical="center"/>
    </xf>
    <xf numFmtId="167" fontId="3" fillId="4" borderId="72" xfId="1" applyNumberFormat="1" applyFont="1" applyFill="1" applyBorder="1" applyAlignment="1" applyProtection="1">
      <protection locked="0"/>
    </xf>
    <xf numFmtId="164" fontId="3" fillId="5" borderId="2" xfId="1" applyNumberFormat="1" applyFont="1" applyFill="1" applyBorder="1" applyAlignment="1" applyProtection="1">
      <protection locked="0"/>
    </xf>
    <xf numFmtId="164" fontId="3" fillId="4" borderId="2" xfId="1" applyNumberFormat="1" applyFont="1" applyFill="1" applyBorder="1" applyAlignment="1" applyProtection="1">
      <protection locked="0"/>
    </xf>
    <xf numFmtId="167" fontId="3" fillId="5" borderId="2" xfId="1" applyNumberFormat="1" applyFont="1" applyFill="1" applyBorder="1" applyAlignment="1" applyProtection="1">
      <protection locked="0"/>
    </xf>
    <xf numFmtId="0" fontId="35" fillId="2" borderId="0" xfId="0" applyFont="1" applyFill="1" applyBorder="1" applyAlignment="1">
      <alignment horizontal="left" vertical="top"/>
    </xf>
    <xf numFmtId="0" fontId="7" fillId="4" borderId="68" xfId="3" applyFont="1" applyFill="1" applyBorder="1" applyAlignment="1" applyProtection="1">
      <alignment horizontal="center" vertical="center"/>
      <protection locked="0"/>
    </xf>
    <xf numFmtId="0" fontId="16" fillId="2" borderId="0" xfId="3" applyFont="1" applyFill="1" applyBorder="1" applyAlignment="1">
      <alignment horizontal="left" vertical="center"/>
    </xf>
    <xf numFmtId="0" fontId="24" fillId="2" borderId="0" xfId="3" quotePrefix="1" applyFont="1" applyFill="1" applyBorder="1" applyAlignment="1">
      <alignment horizontal="right" vertical="top"/>
    </xf>
    <xf numFmtId="0" fontId="24" fillId="2" borderId="0" xfId="3" applyFont="1" applyFill="1" applyBorder="1" applyAlignment="1">
      <alignment horizontal="right" vertical="top"/>
    </xf>
    <xf numFmtId="0" fontId="56" fillId="2" borderId="0" xfId="3" applyFont="1" applyFill="1" applyBorder="1" applyAlignment="1">
      <alignment horizontal="left" vertical="top"/>
    </xf>
    <xf numFmtId="0" fontId="11" fillId="5" borderId="14" xfId="3" applyFont="1" applyFill="1" applyBorder="1" applyAlignment="1">
      <alignment vertical="center"/>
    </xf>
    <xf numFmtId="164" fontId="4" fillId="2" borderId="32" xfId="1" applyNumberFormat="1" applyFont="1" applyFill="1" applyBorder="1" applyAlignment="1" applyProtection="1">
      <alignment horizontal="left" vertical="center"/>
    </xf>
    <xf numFmtId="164" fontId="4" fillId="4" borderId="32" xfId="1" applyNumberFormat="1" applyFont="1" applyFill="1" applyBorder="1" applyAlignment="1" applyProtection="1">
      <alignment horizontal="left" vertical="center"/>
      <protection locked="0"/>
    </xf>
    <xf numFmtId="165" fontId="14" fillId="2" borderId="82" xfId="2" applyNumberFormat="1" applyFont="1" applyFill="1" applyBorder="1" applyAlignment="1" applyProtection="1">
      <alignment horizontal="center" vertical="center" shrinkToFit="1"/>
    </xf>
    <xf numFmtId="165" fontId="21" fillId="6" borderId="83" xfId="2" applyNumberFormat="1" applyFont="1" applyFill="1" applyBorder="1" applyAlignment="1" applyProtection="1">
      <alignment horizontal="center" vertical="top"/>
    </xf>
    <xf numFmtId="165" fontId="5" fillId="6" borderId="84" xfId="2" applyNumberFormat="1" applyFont="1" applyFill="1" applyBorder="1" applyAlignment="1" applyProtection="1">
      <alignment horizontal="center"/>
    </xf>
    <xf numFmtId="165" fontId="5" fillId="6" borderId="84" xfId="2" applyNumberFormat="1" applyFont="1" applyFill="1" applyBorder="1" applyAlignment="1" applyProtection="1">
      <alignment horizontal="center" vertical="center"/>
    </xf>
    <xf numFmtId="165" fontId="5" fillId="6" borderId="85" xfId="2" applyNumberFormat="1" applyFont="1" applyFill="1" applyBorder="1" applyAlignment="1" applyProtection="1">
      <alignment horizontal="center" vertical="top"/>
    </xf>
    <xf numFmtId="0" fontId="3" fillId="6" borderId="46" xfId="3" applyFont="1" applyFill="1" applyBorder="1" applyAlignment="1" applyProtection="1">
      <alignment horizontal="left" vertical="center" indent="1"/>
      <protection locked="0"/>
    </xf>
    <xf numFmtId="165" fontId="47" fillId="2" borderId="46" xfId="2" applyNumberFormat="1" applyFont="1" applyFill="1" applyBorder="1" applyAlignment="1" applyProtection="1">
      <alignment horizontal="center" vertical="center" shrinkToFit="1"/>
    </xf>
    <xf numFmtId="165" fontId="47" fillId="2" borderId="88" xfId="2" applyNumberFormat="1" applyFont="1" applyFill="1" applyBorder="1" applyAlignment="1" applyProtection="1">
      <alignment horizontal="center" vertical="center" shrinkToFit="1"/>
    </xf>
    <xf numFmtId="165" fontId="56" fillId="2" borderId="87" xfId="2" applyNumberFormat="1" applyFont="1" applyFill="1" applyBorder="1" applyAlignment="1" applyProtection="1">
      <alignment horizontal="center" vertical="center"/>
    </xf>
    <xf numFmtId="165" fontId="3" fillId="2" borderId="89" xfId="2" applyNumberFormat="1" applyFont="1" applyFill="1" applyBorder="1" applyAlignment="1" applyProtection="1">
      <alignment horizontal="center" vertical="center"/>
    </xf>
    <xf numFmtId="165" fontId="56" fillId="2" borderId="46" xfId="2" applyNumberFormat="1" applyFont="1" applyFill="1" applyBorder="1" applyAlignment="1" applyProtection="1">
      <alignment horizontal="center" vertical="center"/>
    </xf>
    <xf numFmtId="165" fontId="3" fillId="0" borderId="0" xfId="2" applyNumberFormat="1" applyFont="1" applyFill="1" applyBorder="1" applyAlignment="1">
      <alignment horizontal="left" vertical="center"/>
    </xf>
    <xf numFmtId="0" fontId="32" fillId="2" borderId="0" xfId="3" applyFont="1" applyFill="1" applyBorder="1" applyAlignment="1" applyProtection="1">
      <alignment horizontal="left" vertical="top" indent="1"/>
    </xf>
    <xf numFmtId="0" fontId="3" fillId="2" borderId="0" xfId="3" applyFont="1" applyFill="1" applyBorder="1" applyAlignment="1" applyProtection="1">
      <alignment horizontal="left" vertical="center"/>
    </xf>
    <xf numFmtId="0" fontId="56" fillId="2" borderId="0" xfId="3" applyFont="1" applyFill="1" applyBorder="1" applyAlignment="1" applyProtection="1">
      <alignment horizontal="left" vertical="center"/>
    </xf>
    <xf numFmtId="0" fontId="3" fillId="2" borderId="0" xfId="3" applyFont="1" applyFill="1" applyBorder="1" applyAlignment="1" applyProtection="1">
      <alignment horizontal="center" vertical="center"/>
    </xf>
    <xf numFmtId="0" fontId="48" fillId="2" borderId="0" xfId="3" applyFont="1" applyFill="1" applyBorder="1" applyAlignment="1" applyProtection="1">
      <alignment horizontal="right" vertical="center"/>
    </xf>
    <xf numFmtId="0" fontId="3" fillId="2" borderId="26" xfId="3" applyFont="1" applyFill="1" applyBorder="1" applyAlignment="1" applyProtection="1">
      <alignment horizontal="left" vertical="center"/>
    </xf>
    <xf numFmtId="0" fontId="3" fillId="2" borderId="29" xfId="3" applyFont="1" applyFill="1" applyBorder="1" applyAlignment="1" applyProtection="1">
      <alignment horizontal="left" vertical="center"/>
    </xf>
    <xf numFmtId="0" fontId="45" fillId="2" borderId="0" xfId="3" applyFont="1" applyFill="1" applyBorder="1" applyAlignment="1" applyProtection="1">
      <alignment horizontal="left" vertical="center"/>
    </xf>
    <xf numFmtId="164" fontId="47" fillId="2" borderId="0" xfId="1" applyNumberFormat="1" applyFont="1" applyFill="1" applyBorder="1" applyAlignment="1" applyProtection="1">
      <alignment horizontal="center" vertical="center"/>
    </xf>
    <xf numFmtId="0" fontId="46" fillId="2" borderId="0" xfId="3" applyFont="1" applyFill="1" applyBorder="1" applyAlignment="1" applyProtection="1">
      <alignment horizontal="left" vertical="center"/>
    </xf>
    <xf numFmtId="0" fontId="46" fillId="2" borderId="0" xfId="3" applyFont="1" applyFill="1" applyBorder="1" applyAlignment="1" applyProtection="1">
      <alignment horizontal="right" vertical="center"/>
    </xf>
    <xf numFmtId="164" fontId="55" fillId="2" borderId="0" xfId="1" applyNumberFormat="1" applyFont="1" applyFill="1" applyBorder="1" applyAlignment="1" applyProtection="1">
      <alignment horizontal="center" vertical="center"/>
    </xf>
    <xf numFmtId="0" fontId="56" fillId="2" borderId="0" xfId="3" applyFont="1" applyFill="1" applyBorder="1" applyAlignment="1" applyProtection="1">
      <alignment horizontal="center" vertical="center"/>
    </xf>
    <xf numFmtId="0" fontId="8" fillId="0" borderId="0" xfId="3" applyFont="1" applyFill="1" applyBorder="1" applyAlignment="1" applyProtection="1">
      <alignment horizontal="right" vertical="center"/>
    </xf>
    <xf numFmtId="0" fontId="8" fillId="0" borderId="0" xfId="3" applyFont="1" applyFill="1" applyBorder="1" applyAlignment="1" applyProtection="1">
      <alignment horizontal="left" vertical="center"/>
    </xf>
    <xf numFmtId="0" fontId="8" fillId="0" borderId="7" xfId="3" applyFont="1" applyFill="1" applyBorder="1" applyAlignment="1" applyProtection="1">
      <alignment horizontal="left" vertical="center"/>
    </xf>
    <xf numFmtId="0" fontId="11" fillId="4" borderId="14" xfId="3" applyFont="1" applyFill="1" applyBorder="1" applyAlignment="1" applyProtection="1">
      <alignment vertical="center"/>
    </xf>
    <xf numFmtId="0" fontId="60" fillId="2" borderId="0" xfId="3" applyFont="1" applyFill="1" applyBorder="1" applyAlignment="1" applyProtection="1">
      <alignment horizontal="center" vertical="center"/>
    </xf>
    <xf numFmtId="0" fontId="19" fillId="2" borderId="0" xfId="3" applyFont="1" applyFill="1" applyBorder="1" applyAlignment="1" applyProtection="1">
      <alignment horizontal="right" vertical="center"/>
    </xf>
    <xf numFmtId="0" fontId="19" fillId="0" borderId="0" xfId="3" applyFont="1" applyFill="1" applyBorder="1" applyAlignment="1" applyProtection="1">
      <alignment horizontal="left" vertical="center"/>
    </xf>
    <xf numFmtId="0" fontId="19" fillId="0" borderId="7" xfId="3" applyFont="1" applyFill="1" applyBorder="1" applyAlignment="1" applyProtection="1">
      <alignment horizontal="left" vertical="center"/>
    </xf>
    <xf numFmtId="1" fontId="14" fillId="2" borderId="4" xfId="3" applyNumberFormat="1" applyFont="1" applyFill="1" applyBorder="1" applyAlignment="1" applyProtection="1">
      <alignment horizontal="center" vertical="center" shrinkToFit="1"/>
    </xf>
    <xf numFmtId="1" fontId="14" fillId="2" borderId="16" xfId="3" applyNumberFormat="1" applyFont="1" applyFill="1" applyBorder="1" applyAlignment="1" applyProtection="1">
      <alignment horizontal="center" vertical="center" shrinkToFit="1"/>
    </xf>
    <xf numFmtId="1" fontId="14" fillId="0" borderId="4" xfId="3" applyNumberFormat="1" applyFont="1" applyFill="1" applyBorder="1" applyAlignment="1" applyProtection="1">
      <alignment horizontal="center" vertical="center" shrinkToFit="1"/>
    </xf>
    <xf numFmtId="1" fontId="14" fillId="0" borderId="5" xfId="3" applyNumberFormat="1" applyFont="1" applyFill="1" applyBorder="1" applyAlignment="1" applyProtection="1">
      <alignment horizontal="center" vertical="center" shrinkToFit="1"/>
    </xf>
    <xf numFmtId="1" fontId="10" fillId="2" borderId="86" xfId="3" applyNumberFormat="1" applyFont="1" applyFill="1" applyBorder="1" applyAlignment="1" applyProtection="1">
      <alignment horizontal="center" vertical="center" shrinkToFit="1"/>
    </xf>
    <xf numFmtId="0" fontId="3" fillId="0" borderId="22" xfId="3" applyFont="1" applyFill="1" applyBorder="1" applyAlignment="1" applyProtection="1">
      <alignment horizontal="left" vertical="top"/>
    </xf>
    <xf numFmtId="0" fontId="21" fillId="2" borderId="1" xfId="3" applyFont="1" applyFill="1" applyBorder="1" applyAlignment="1" applyProtection="1">
      <alignment horizontal="center" vertical="top"/>
    </xf>
    <xf numFmtId="0" fontId="21" fillId="2" borderId="10" xfId="3" applyFont="1" applyFill="1" applyBorder="1" applyAlignment="1" applyProtection="1">
      <alignment horizontal="center" vertical="top"/>
    </xf>
    <xf numFmtId="0" fontId="21" fillId="2" borderId="17" xfId="3" applyFont="1" applyFill="1" applyBorder="1" applyAlignment="1" applyProtection="1">
      <alignment horizontal="center" vertical="top"/>
    </xf>
    <xf numFmtId="0" fontId="21" fillId="0" borderId="10" xfId="3" applyFont="1" applyFill="1" applyBorder="1" applyAlignment="1" applyProtection="1">
      <alignment horizontal="center" vertical="top"/>
    </xf>
    <xf numFmtId="0" fontId="21" fillId="0" borderId="11" xfId="3" applyFont="1" applyFill="1" applyBorder="1" applyAlignment="1" applyProtection="1">
      <alignment horizontal="center" vertical="top"/>
    </xf>
    <xf numFmtId="0" fontId="59" fillId="2" borderId="86" xfId="3" applyFont="1" applyFill="1" applyBorder="1" applyAlignment="1" applyProtection="1">
      <alignment horizontal="center" vertical="top"/>
    </xf>
    <xf numFmtId="0" fontId="3" fillId="0" borderId="24" xfId="3" applyFont="1" applyFill="1" applyBorder="1" applyAlignment="1" applyProtection="1">
      <alignment horizontal="left" vertical="top"/>
    </xf>
    <xf numFmtId="0" fontId="5" fillId="2" borderId="0" xfId="3" applyFont="1" applyFill="1" applyBorder="1" applyAlignment="1" applyProtection="1">
      <alignment horizontal="center"/>
    </xf>
    <xf numFmtId="0" fontId="5" fillId="2" borderId="8" xfId="3" applyFont="1" applyFill="1" applyBorder="1" applyAlignment="1" applyProtection="1">
      <alignment horizontal="center"/>
    </xf>
    <xf numFmtId="0" fontId="7" fillId="2" borderId="8" xfId="3" applyFont="1" applyFill="1" applyBorder="1" applyAlignment="1" applyProtection="1">
      <alignment horizontal="center"/>
    </xf>
    <xf numFmtId="0" fontId="5" fillId="2" borderId="18" xfId="3" applyFont="1" applyFill="1" applyBorder="1" applyAlignment="1" applyProtection="1">
      <alignment horizontal="center"/>
    </xf>
    <xf numFmtId="0" fontId="5" fillId="0" borderId="8" xfId="3" applyFont="1" applyFill="1" applyBorder="1" applyAlignment="1" applyProtection="1">
      <alignment horizontal="center"/>
    </xf>
    <xf numFmtId="0" fontId="5" fillId="0" borderId="9" xfId="3" applyFont="1" applyFill="1" applyBorder="1" applyAlignment="1" applyProtection="1">
      <alignment horizontal="center"/>
    </xf>
    <xf numFmtId="0" fontId="10" fillId="2" borderId="86" xfId="3" applyFont="1" applyFill="1" applyBorder="1" applyAlignment="1" applyProtection="1">
      <alignment horizontal="center"/>
    </xf>
    <xf numFmtId="0" fontId="3" fillId="0" borderId="24" xfId="3" applyFont="1" applyFill="1" applyBorder="1" applyAlignment="1" applyProtection="1">
      <alignment horizontal="left" vertical="center"/>
    </xf>
    <xf numFmtId="0" fontId="5" fillId="2" borderId="0" xfId="3" applyFont="1" applyFill="1" applyBorder="1" applyAlignment="1" applyProtection="1">
      <alignment horizontal="center" vertical="center"/>
    </xf>
    <xf numFmtId="0" fontId="5" fillId="2" borderId="8" xfId="3" applyFont="1" applyFill="1" applyBorder="1" applyAlignment="1" applyProtection="1">
      <alignment horizontal="center" vertical="center"/>
    </xf>
    <xf numFmtId="0" fontId="5" fillId="2" borderId="18"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9" xfId="3" applyFont="1" applyFill="1" applyBorder="1" applyAlignment="1" applyProtection="1">
      <alignment horizontal="center" vertical="center"/>
    </xf>
    <xf numFmtId="0" fontId="47" fillId="2" borderId="86" xfId="3" applyFont="1" applyFill="1" applyBorder="1" applyAlignment="1" applyProtection="1">
      <alignment horizontal="center" vertical="center"/>
    </xf>
    <xf numFmtId="0" fontId="3" fillId="0" borderId="27" xfId="3" applyFont="1" applyFill="1" applyBorder="1" applyAlignment="1" applyProtection="1">
      <alignment horizontal="left" vertical="top"/>
    </xf>
    <xf numFmtId="0" fontId="5" fillId="2" borderId="6" xfId="3" applyFont="1" applyFill="1" applyBorder="1" applyAlignment="1" applyProtection="1">
      <alignment horizontal="center" vertical="top"/>
    </xf>
    <xf numFmtId="0" fontId="5" fillId="2" borderId="4" xfId="3" applyFont="1" applyFill="1" applyBorder="1" applyAlignment="1" applyProtection="1">
      <alignment horizontal="center" vertical="top"/>
    </xf>
    <xf numFmtId="0" fontId="5" fillId="2" borderId="19" xfId="3" applyFont="1" applyFill="1" applyBorder="1" applyAlignment="1" applyProtection="1">
      <alignment horizontal="center" vertical="top"/>
    </xf>
    <xf numFmtId="0" fontId="5" fillId="0" borderId="4" xfId="3" applyFont="1" applyFill="1" applyBorder="1" applyAlignment="1" applyProtection="1">
      <alignment horizontal="center" vertical="top"/>
    </xf>
    <xf numFmtId="0" fontId="5" fillId="0" borderId="5" xfId="3" applyFont="1" applyFill="1" applyBorder="1" applyAlignment="1" applyProtection="1">
      <alignment horizontal="center" vertical="top"/>
    </xf>
    <xf numFmtId="0" fontId="47" fillId="2" borderId="86" xfId="3" applyFont="1" applyFill="1" applyBorder="1" applyAlignment="1" applyProtection="1">
      <alignment horizontal="center" vertical="top"/>
    </xf>
    <xf numFmtId="0" fontId="5" fillId="0" borderId="37" xfId="3" applyFont="1" applyFill="1" applyBorder="1" applyAlignment="1" applyProtection="1">
      <alignment horizontal="right" vertical="center"/>
    </xf>
    <xf numFmtId="0" fontId="5" fillId="0" borderId="45" xfId="3" applyFont="1" applyFill="1" applyBorder="1" applyAlignment="1" applyProtection="1">
      <alignment horizontal="left" vertical="center"/>
    </xf>
    <xf numFmtId="0" fontId="5" fillId="0" borderId="43" xfId="3" applyFont="1" applyFill="1" applyBorder="1" applyAlignment="1" applyProtection="1">
      <alignment horizontal="left" vertical="center"/>
    </xf>
    <xf numFmtId="164" fontId="3" fillId="2" borderId="31" xfId="1" applyNumberFormat="1" applyFont="1" applyFill="1" applyBorder="1" applyAlignment="1" applyProtection="1">
      <alignment horizontal="right" vertical="center" shrinkToFit="1"/>
    </xf>
    <xf numFmtId="164" fontId="3" fillId="2" borderId="31" xfId="1" applyNumberFormat="1" applyFont="1" applyFill="1" applyBorder="1" applyAlignment="1" applyProtection="1">
      <alignment horizontal="left" vertical="center"/>
    </xf>
    <xf numFmtId="7" fontId="3" fillId="2" borderId="34" xfId="1" applyNumberFormat="1" applyFont="1" applyFill="1" applyBorder="1" applyAlignment="1" applyProtection="1">
      <alignment horizontal="right" vertical="center" shrinkToFit="1"/>
    </xf>
    <xf numFmtId="164" fontId="3" fillId="2" borderId="33" xfId="1" applyNumberFormat="1" applyFont="1" applyFill="1" applyBorder="1" applyAlignment="1" applyProtection="1">
      <alignment horizontal="right" vertical="center" shrinkToFit="1"/>
    </xf>
    <xf numFmtId="164" fontId="3" fillId="0" borderId="31" xfId="1" applyNumberFormat="1" applyFont="1" applyFill="1" applyBorder="1" applyAlignment="1" applyProtection="1">
      <alignment horizontal="left" vertical="center"/>
    </xf>
    <xf numFmtId="5" fontId="3" fillId="2" borderId="31" xfId="1" applyNumberFormat="1" applyFont="1" applyFill="1" applyBorder="1" applyAlignment="1" applyProtection="1">
      <alignment horizontal="right" vertical="center" shrinkToFit="1"/>
    </xf>
    <xf numFmtId="5" fontId="56" fillId="2" borderId="42" xfId="1" applyNumberFormat="1" applyFont="1" applyFill="1" applyBorder="1" applyAlignment="1" applyProtection="1">
      <alignment horizontal="right" vertical="center" shrinkToFit="1"/>
    </xf>
    <xf numFmtId="0" fontId="3" fillId="0" borderId="21" xfId="3" applyFont="1" applyFill="1" applyBorder="1" applyAlignment="1" applyProtection="1">
      <alignment horizontal="left" vertical="center" indent="1"/>
    </xf>
    <xf numFmtId="0" fontId="3" fillId="0" borderId="35" xfId="3" applyFont="1" applyFill="1" applyBorder="1" applyAlignment="1" applyProtection="1">
      <alignment horizontal="right" vertical="center"/>
    </xf>
    <xf numFmtId="0" fontId="4" fillId="0" borderId="46" xfId="3" applyFont="1" applyFill="1" applyBorder="1" applyAlignment="1" applyProtection="1">
      <alignment horizontal="left" vertical="center" indent="1"/>
    </xf>
    <xf numFmtId="0" fontId="4" fillId="0" borderId="46" xfId="3" applyFont="1" applyFill="1" applyBorder="1" applyAlignment="1" applyProtection="1">
      <alignment horizontal="left" vertical="center"/>
    </xf>
    <xf numFmtId="0" fontId="4" fillId="0" borderId="44" xfId="3" applyFont="1" applyFill="1" applyBorder="1" applyAlignment="1" applyProtection="1">
      <alignment horizontal="left" vertical="center"/>
    </xf>
    <xf numFmtId="164" fontId="3" fillId="2" borderId="32" xfId="1" applyNumberFormat="1" applyFont="1" applyFill="1" applyBorder="1" applyAlignment="1" applyProtection="1">
      <alignment horizontal="right" vertical="center" shrinkToFit="1"/>
    </xf>
    <xf numFmtId="7" fontId="4" fillId="2" borderId="35" xfId="1" applyNumberFormat="1" applyFont="1" applyFill="1" applyBorder="1" applyAlignment="1" applyProtection="1">
      <alignment horizontal="right" vertical="center" shrinkToFit="1"/>
    </xf>
    <xf numFmtId="164" fontId="4" fillId="2" borderId="36" xfId="1" applyNumberFormat="1" applyFont="1" applyFill="1" applyBorder="1" applyAlignment="1" applyProtection="1">
      <alignment horizontal="right" vertical="center" shrinkToFit="1"/>
    </xf>
    <xf numFmtId="7" fontId="4" fillId="2" borderId="32" xfId="1" applyNumberFormat="1" applyFont="1" applyFill="1" applyBorder="1" applyAlignment="1" applyProtection="1">
      <alignment horizontal="right" vertical="center" shrinkToFit="1"/>
    </xf>
    <xf numFmtId="7" fontId="56" fillId="2" borderId="79" xfId="1" applyNumberFormat="1" applyFont="1" applyFill="1" applyBorder="1" applyAlignment="1" applyProtection="1">
      <alignment horizontal="right" vertical="center" shrinkToFit="1"/>
    </xf>
    <xf numFmtId="0" fontId="4" fillId="0" borderId="35" xfId="3" applyFont="1" applyFill="1" applyBorder="1" applyAlignment="1" applyProtection="1">
      <alignment horizontal="right" vertical="center"/>
    </xf>
    <xf numFmtId="0" fontId="5" fillId="0" borderId="35" xfId="3" applyFont="1" applyFill="1" applyBorder="1" applyAlignment="1" applyProtection="1">
      <alignment horizontal="right" vertical="center"/>
    </xf>
    <xf numFmtId="0" fontId="3" fillId="0" borderId="46" xfId="3" applyFont="1" applyFill="1" applyBorder="1" applyAlignment="1" applyProtection="1">
      <alignment horizontal="left" vertical="center"/>
    </xf>
    <xf numFmtId="0" fontId="5" fillId="0" borderId="46" xfId="3" applyFont="1" applyFill="1" applyBorder="1" applyAlignment="1" applyProtection="1">
      <alignment horizontal="right" vertical="center"/>
    </xf>
    <xf numFmtId="0" fontId="5" fillId="0" borderId="44" xfId="3" applyFont="1" applyFill="1" applyBorder="1" applyAlignment="1" applyProtection="1">
      <alignment horizontal="right" vertical="center"/>
    </xf>
    <xf numFmtId="164" fontId="6" fillId="2" borderId="32" xfId="1" applyNumberFormat="1" applyFont="1" applyFill="1" applyBorder="1" applyAlignment="1" applyProtection="1">
      <alignment horizontal="right" vertical="center" shrinkToFit="1"/>
    </xf>
    <xf numFmtId="7" fontId="5" fillId="2" borderId="35" xfId="1" applyNumberFormat="1" applyFont="1" applyFill="1" applyBorder="1" applyAlignment="1" applyProtection="1">
      <alignment horizontal="right" vertical="center" shrinkToFit="1"/>
    </xf>
    <xf numFmtId="164" fontId="5" fillId="2" borderId="36" xfId="1" applyNumberFormat="1" applyFont="1" applyFill="1" applyBorder="1" applyAlignment="1" applyProtection="1">
      <alignment horizontal="right" vertical="center" shrinkToFit="1"/>
    </xf>
    <xf numFmtId="164" fontId="5" fillId="0" borderId="32" xfId="1" applyNumberFormat="1" applyFont="1" applyFill="1" applyBorder="1" applyAlignment="1" applyProtection="1">
      <alignment horizontal="right" vertical="center" shrinkToFit="1"/>
    </xf>
    <xf numFmtId="7" fontId="5" fillId="2" borderId="32" xfId="1" applyNumberFormat="1" applyFont="1" applyFill="1" applyBorder="1" applyAlignment="1" applyProtection="1">
      <alignment horizontal="right" vertical="center" shrinkToFit="1"/>
    </xf>
    <xf numFmtId="7" fontId="47" fillId="2" borderId="42" xfId="1" applyNumberFormat="1" applyFont="1" applyFill="1" applyBorder="1" applyAlignment="1" applyProtection="1">
      <alignment horizontal="right" vertical="center" shrinkToFit="1"/>
    </xf>
    <xf numFmtId="0" fontId="3" fillId="0" borderId="88" xfId="3" applyFont="1" applyFill="1" applyBorder="1" applyAlignment="1" applyProtection="1">
      <alignment horizontal="left" vertical="center" indent="1"/>
    </xf>
    <xf numFmtId="0" fontId="5" fillId="0" borderId="46" xfId="3" applyFont="1" applyFill="1" applyBorder="1" applyAlignment="1" applyProtection="1">
      <alignment horizontal="left" vertical="center"/>
    </xf>
    <xf numFmtId="0" fontId="5" fillId="0" borderId="44" xfId="3" applyFont="1" applyFill="1" applyBorder="1" applyAlignment="1" applyProtection="1">
      <alignment horizontal="left" vertical="center"/>
    </xf>
    <xf numFmtId="164" fontId="4" fillId="0" borderId="32" xfId="1" applyNumberFormat="1" applyFont="1" applyFill="1" applyBorder="1" applyAlignment="1" applyProtection="1">
      <alignment horizontal="left" vertical="center"/>
    </xf>
    <xf numFmtId="7" fontId="56" fillId="2" borderId="42" xfId="1" applyNumberFormat="1" applyFont="1" applyFill="1" applyBorder="1" applyAlignment="1" applyProtection="1">
      <alignment horizontal="right" vertical="center" shrinkToFit="1"/>
    </xf>
    <xf numFmtId="0" fontId="3" fillId="0" borderId="0" xfId="3" applyFont="1" applyFill="1" applyBorder="1" applyAlignment="1" applyProtection="1">
      <alignment horizontal="left" vertical="center" indent="1"/>
    </xf>
    <xf numFmtId="7" fontId="6" fillId="2" borderId="35" xfId="1" applyNumberFormat="1" applyFont="1" applyFill="1" applyBorder="1" applyAlignment="1" applyProtection="1">
      <alignment horizontal="right" vertical="center" shrinkToFit="1"/>
    </xf>
    <xf numFmtId="164" fontId="6" fillId="2" borderId="36" xfId="1" applyNumberFormat="1" applyFont="1" applyFill="1" applyBorder="1" applyAlignment="1" applyProtection="1">
      <alignment horizontal="right" vertical="center" shrinkToFit="1"/>
    </xf>
    <xf numFmtId="164" fontId="6" fillId="0" borderId="32" xfId="1" applyNumberFormat="1" applyFont="1" applyFill="1" applyBorder="1" applyAlignment="1" applyProtection="1">
      <alignment horizontal="right" vertical="center" shrinkToFit="1"/>
    </xf>
    <xf numFmtId="7" fontId="6" fillId="2" borderId="32" xfId="1" applyNumberFormat="1" applyFont="1" applyFill="1" applyBorder="1" applyAlignment="1" applyProtection="1">
      <alignment horizontal="right" vertical="center" shrinkToFit="1"/>
    </xf>
    <xf numFmtId="7" fontId="3" fillId="2" borderId="35" xfId="1" applyNumberFormat="1" applyFont="1" applyFill="1" applyBorder="1" applyAlignment="1" applyProtection="1">
      <alignment horizontal="right" vertical="center" shrinkToFit="1"/>
    </xf>
    <xf numFmtId="164" fontId="3" fillId="2" borderId="36" xfId="1" applyNumberFormat="1" applyFont="1" applyFill="1" applyBorder="1" applyAlignment="1" applyProtection="1">
      <alignment horizontal="right" vertical="center" shrinkToFit="1"/>
    </xf>
    <xf numFmtId="164" fontId="3" fillId="0" borderId="32" xfId="1" applyNumberFormat="1" applyFont="1" applyFill="1" applyBorder="1" applyAlignment="1" applyProtection="1">
      <alignment horizontal="left" vertical="center"/>
    </xf>
    <xf numFmtId="7" fontId="3" fillId="2" borderId="32" xfId="1" applyNumberFormat="1" applyFont="1" applyFill="1" applyBorder="1" applyAlignment="1" applyProtection="1">
      <alignment horizontal="right" vertical="center" shrinkToFit="1"/>
    </xf>
    <xf numFmtId="7" fontId="56" fillId="2" borderId="57" xfId="1" applyNumberFormat="1" applyFont="1" applyFill="1" applyBorder="1" applyAlignment="1" applyProtection="1">
      <alignment horizontal="right" vertical="center" shrinkToFit="1"/>
    </xf>
    <xf numFmtId="7" fontId="6" fillId="2" borderId="41" xfId="1" applyNumberFormat="1" applyFont="1" applyFill="1" applyBorder="1" applyAlignment="1" applyProtection="1">
      <alignment horizontal="right" vertical="center" shrinkToFit="1"/>
    </xf>
    <xf numFmtId="7" fontId="47" fillId="2" borderId="0" xfId="1" applyNumberFormat="1" applyFont="1" applyFill="1" applyBorder="1" applyAlignment="1" applyProtection="1">
      <alignment horizontal="right" vertical="center" shrinkToFit="1"/>
    </xf>
    <xf numFmtId="0" fontId="6" fillId="0" borderId="46" xfId="3" applyFont="1" applyFill="1" applyBorder="1" applyAlignment="1" applyProtection="1">
      <alignment horizontal="left"/>
    </xf>
    <xf numFmtId="0" fontId="5" fillId="0" borderId="46" xfId="3" applyFont="1" applyFill="1" applyBorder="1" applyAlignment="1" applyProtection="1">
      <alignment horizontal="right"/>
    </xf>
    <xf numFmtId="0" fontId="5" fillId="0" borderId="44" xfId="3" applyFont="1" applyFill="1" applyBorder="1" applyAlignment="1" applyProtection="1">
      <alignment horizontal="left"/>
    </xf>
    <xf numFmtId="164" fontId="6" fillId="2" borderId="32" xfId="1" applyNumberFormat="1" applyFont="1" applyFill="1" applyBorder="1" applyAlignment="1" applyProtection="1">
      <alignment horizontal="right" shrinkToFit="1"/>
    </xf>
    <xf numFmtId="7" fontId="6" fillId="2" borderId="35" xfId="1" applyNumberFormat="1" applyFont="1" applyFill="1" applyBorder="1" applyAlignment="1" applyProtection="1">
      <alignment horizontal="right" shrinkToFit="1"/>
    </xf>
    <xf numFmtId="164" fontId="6" fillId="2" borderId="36" xfId="1" applyNumberFormat="1" applyFont="1" applyFill="1" applyBorder="1" applyAlignment="1" applyProtection="1">
      <alignment horizontal="right" shrinkToFit="1"/>
    </xf>
    <xf numFmtId="165" fontId="6" fillId="2" borderId="44" xfId="2" applyNumberFormat="1" applyFont="1" applyFill="1" applyBorder="1" applyAlignment="1" applyProtection="1">
      <alignment horizontal="center" shrinkToFit="1"/>
    </xf>
    <xf numFmtId="0" fontId="6" fillId="0" borderId="0" xfId="3" applyFont="1" applyFill="1" applyBorder="1" applyAlignment="1" applyProtection="1">
      <alignment horizontal="left" indent="1"/>
    </xf>
    <xf numFmtId="0" fontId="3" fillId="0" borderId="0" xfId="3" applyFont="1" applyFill="1" applyBorder="1" applyAlignment="1" applyProtection="1">
      <alignment horizontal="right" vertical="center"/>
    </xf>
    <xf numFmtId="0" fontId="3" fillId="0" borderId="0" xfId="3" applyFont="1" applyFill="1" applyBorder="1" applyAlignment="1" applyProtection="1">
      <alignment horizontal="left" vertical="center"/>
    </xf>
    <xf numFmtId="0" fontId="6" fillId="0" borderId="0" xfId="3" applyFont="1" applyFill="1" applyBorder="1" applyAlignment="1" applyProtection="1">
      <alignment horizontal="left" vertical="center" indent="1"/>
    </xf>
    <xf numFmtId="0" fontId="30" fillId="0" borderId="24" xfId="3" applyFont="1" applyFill="1" applyBorder="1" applyAlignment="1" applyProtection="1">
      <alignment vertical="center"/>
    </xf>
    <xf numFmtId="0" fontId="30" fillId="0" borderId="29" xfId="3" applyFont="1" applyFill="1" applyBorder="1" applyAlignment="1" applyProtection="1">
      <alignment horizontal="right" vertical="center"/>
    </xf>
    <xf numFmtId="10" fontId="6" fillId="0" borderId="61" xfId="2" applyNumberFormat="1" applyFont="1" applyFill="1" applyBorder="1" applyAlignment="1" applyProtection="1">
      <alignment horizontal="center" vertical="center" shrinkToFit="1"/>
    </xf>
    <xf numFmtId="0" fontId="6" fillId="0" borderId="0" xfId="3" applyFont="1" applyFill="1" applyBorder="1" applyAlignment="1" applyProtection="1">
      <alignment horizontal="left" vertical="center"/>
    </xf>
    <xf numFmtId="0" fontId="9" fillId="0" borderId="0" xfId="3" applyFont="1" applyFill="1" applyBorder="1" applyAlignment="1" applyProtection="1">
      <alignment horizontal="left" vertical="top"/>
    </xf>
    <xf numFmtId="0" fontId="30" fillId="2" borderId="28" xfId="3" applyFont="1" applyFill="1" applyBorder="1" applyAlignment="1" applyProtection="1">
      <alignment horizontal="right" vertical="center"/>
    </xf>
    <xf numFmtId="10" fontId="6" fillId="2" borderId="61" xfId="2" applyNumberFormat="1" applyFont="1" applyFill="1" applyBorder="1" applyAlignment="1" applyProtection="1">
      <alignment horizontal="center" vertical="center" shrinkToFit="1"/>
    </xf>
    <xf numFmtId="0" fontId="47" fillId="2" borderId="0" xfId="3" applyFont="1" applyFill="1" applyBorder="1" applyAlignment="1" applyProtection="1">
      <alignment horizontal="center"/>
    </xf>
    <xf numFmtId="0" fontId="6" fillId="0" borderId="0" xfId="3" applyFont="1" applyFill="1" applyBorder="1" applyAlignment="1" applyProtection="1">
      <alignment horizontal="left" vertical="center" indent="8"/>
    </xf>
    <xf numFmtId="0" fontId="3" fillId="0" borderId="0" xfId="3" applyFont="1" applyFill="1" applyBorder="1" applyAlignment="1" applyProtection="1">
      <alignment horizontal="left" vertical="top"/>
    </xf>
    <xf numFmtId="0" fontId="9" fillId="2" borderId="0" xfId="3" applyFont="1" applyFill="1" applyBorder="1" applyAlignment="1" applyProtection="1">
      <alignment horizontal="left" vertical="center"/>
    </xf>
    <xf numFmtId="0" fontId="3" fillId="2" borderId="0" xfId="3" applyFont="1" applyFill="1" applyBorder="1" applyAlignment="1" applyProtection="1">
      <alignment horizontal="left" vertical="top"/>
    </xf>
    <xf numFmtId="0" fontId="5" fillId="2" borderId="0" xfId="3" applyFont="1" applyFill="1" applyBorder="1" applyAlignment="1" applyProtection="1">
      <alignment horizontal="center" vertical="top"/>
    </xf>
    <xf numFmtId="0" fontId="47" fillId="2" borderId="0" xfId="3" applyFont="1" applyFill="1" applyBorder="1" applyAlignment="1" applyProtection="1">
      <alignment horizontal="center" vertical="top"/>
    </xf>
    <xf numFmtId="0" fontId="3" fillId="0" borderId="0" xfId="3" applyFont="1" applyFill="1" applyBorder="1" applyAlignment="1" applyProtection="1">
      <alignment horizontal="left" vertical="top" indent="1"/>
    </xf>
    <xf numFmtId="7" fontId="5" fillId="2" borderId="80" xfId="3" applyNumberFormat="1" applyFont="1" applyFill="1" applyBorder="1" applyAlignment="1" applyProtection="1">
      <alignment horizontal="center" vertical="center"/>
    </xf>
    <xf numFmtId="7" fontId="6" fillId="2" borderId="81" xfId="3" applyNumberFormat="1" applyFont="1" applyFill="1" applyBorder="1" applyAlignment="1" applyProtection="1">
      <alignment horizontal="center" vertical="center"/>
    </xf>
    <xf numFmtId="7" fontId="5" fillId="2" borderId="0" xfId="3" applyNumberFormat="1" applyFont="1" applyFill="1" applyBorder="1" applyAlignment="1" applyProtection="1">
      <alignment horizontal="center" vertical="center"/>
    </xf>
    <xf numFmtId="7" fontId="6" fillId="2" borderId="0" xfId="3" applyNumberFormat="1" applyFont="1" applyFill="1" applyBorder="1" applyAlignment="1" applyProtection="1">
      <alignment horizontal="center" vertical="center"/>
    </xf>
    <xf numFmtId="0" fontId="3" fillId="0" borderId="0" xfId="3" applyFont="1" applyFill="1" applyBorder="1" applyAlignment="1" applyProtection="1">
      <alignment horizontal="right" vertical="top"/>
    </xf>
    <xf numFmtId="0" fontId="47" fillId="2" borderId="0" xfId="3" applyFont="1" applyFill="1" applyBorder="1" applyAlignment="1" applyProtection="1">
      <alignment horizontal="left" vertical="top"/>
    </xf>
    <xf numFmtId="0" fontId="3" fillId="0" borderId="0" xfId="3" applyFont="1" applyFill="1" applyBorder="1" applyAlignment="1" applyProtection="1">
      <alignment vertical="center"/>
    </xf>
    <xf numFmtId="3" fontId="4" fillId="4" borderId="2" xfId="3" applyNumberFormat="1" applyFont="1" applyFill="1" applyBorder="1" applyAlignment="1" applyProtection="1">
      <alignment vertical="top" shrinkToFit="1"/>
      <protection locked="0"/>
    </xf>
    <xf numFmtId="0" fontId="18" fillId="2" borderId="0" xfId="3" applyFont="1" applyFill="1" applyBorder="1" applyAlignment="1" applyProtection="1">
      <alignment vertical="center"/>
    </xf>
    <xf numFmtId="169" fontId="3" fillId="3" borderId="0" xfId="1" applyNumberFormat="1" applyFont="1" applyFill="1" applyBorder="1" applyAlignment="1" applyProtection="1">
      <alignment horizontal="left" vertical="center"/>
    </xf>
    <xf numFmtId="0" fontId="3" fillId="3" borderId="0" xfId="3" applyFont="1" applyFill="1" applyBorder="1" applyAlignment="1" applyProtection="1">
      <alignment horizontal="left" vertical="center"/>
    </xf>
    <xf numFmtId="0" fontId="48" fillId="2" borderId="0" xfId="3" applyFont="1" applyFill="1" applyBorder="1" applyAlignment="1" applyProtection="1">
      <alignment horizontal="right"/>
    </xf>
    <xf numFmtId="0" fontId="49" fillId="2" borderId="26" xfId="3" applyFont="1" applyFill="1" applyBorder="1" applyAlignment="1" applyProtection="1">
      <alignment horizontal="left" indent="1"/>
    </xf>
    <xf numFmtId="0" fontId="49" fillId="2" borderId="26" xfId="3" applyFont="1" applyFill="1" applyBorder="1" applyAlignment="1" applyProtection="1">
      <alignment horizontal="left"/>
    </xf>
    <xf numFmtId="0" fontId="49" fillId="2" borderId="0" xfId="3" applyFont="1" applyFill="1" applyBorder="1" applyAlignment="1" applyProtection="1">
      <alignment horizontal="left"/>
    </xf>
    <xf numFmtId="0" fontId="18" fillId="2" borderId="0" xfId="3" applyFont="1" applyFill="1" applyBorder="1" applyAlignment="1" applyProtection="1"/>
    <xf numFmtId="0" fontId="26" fillId="2" borderId="0" xfId="5" applyFill="1" applyBorder="1" applyAlignment="1" applyProtection="1"/>
    <xf numFmtId="169" fontId="3" fillId="3" borderId="0" xfId="1" applyNumberFormat="1" applyFont="1" applyFill="1" applyBorder="1" applyAlignment="1" applyProtection="1">
      <alignment horizontal="left"/>
    </xf>
    <xf numFmtId="0" fontId="3" fillId="3" borderId="0" xfId="3" applyFont="1" applyFill="1" applyBorder="1" applyAlignment="1" applyProtection="1">
      <alignment horizontal="left"/>
    </xf>
    <xf numFmtId="0" fontId="3" fillId="2" borderId="0" xfId="3" applyFont="1" applyFill="1" applyBorder="1" applyAlignment="1" applyProtection="1">
      <alignment horizontal="left"/>
    </xf>
    <xf numFmtId="0" fontId="49" fillId="2" borderId="29" xfId="3" applyFont="1" applyFill="1" applyBorder="1" applyAlignment="1" applyProtection="1">
      <alignment horizontal="left"/>
    </xf>
    <xf numFmtId="0" fontId="8" fillId="2" borderId="0" xfId="3" applyFont="1" applyFill="1" applyBorder="1" applyAlignment="1" applyProtection="1">
      <alignment horizontal="left" vertical="center"/>
    </xf>
    <xf numFmtId="0" fontId="26" fillId="2" borderId="0" xfId="5" applyFill="1" applyBorder="1" applyAlignment="1" applyProtection="1">
      <alignment vertical="center"/>
    </xf>
    <xf numFmtId="0" fontId="3" fillId="0" borderId="0" xfId="3" applyFont="1" applyFill="1" applyBorder="1" applyAlignment="1" applyProtection="1">
      <alignment horizontal="left"/>
    </xf>
    <xf numFmtId="169" fontId="9" fillId="3" borderId="0" xfId="1" applyNumberFormat="1" applyFont="1" applyFill="1" applyBorder="1" applyAlignment="1" applyProtection="1">
      <alignment horizontal="left" vertical="top"/>
    </xf>
    <xf numFmtId="0" fontId="9" fillId="3" borderId="0" xfId="3" applyFont="1" applyFill="1" applyBorder="1" applyAlignment="1" applyProtection="1">
      <alignment horizontal="left" vertical="top"/>
    </xf>
    <xf numFmtId="1" fontId="9" fillId="0" borderId="6" xfId="3" applyNumberFormat="1" applyFont="1" applyFill="1" applyBorder="1" applyAlignment="1" applyProtection="1">
      <alignment horizontal="center" vertical="center" shrinkToFit="1"/>
    </xf>
    <xf numFmtId="1" fontId="9" fillId="0" borderId="5" xfId="3" applyNumberFormat="1" applyFont="1" applyFill="1" applyBorder="1" applyAlignment="1" applyProtection="1">
      <alignment horizontal="center" vertical="center" shrinkToFit="1"/>
    </xf>
    <xf numFmtId="1" fontId="9" fillId="0" borderId="4" xfId="3" applyNumberFormat="1" applyFont="1" applyFill="1" applyBorder="1" applyAlignment="1" applyProtection="1">
      <alignment horizontal="center" vertical="center" shrinkToFit="1"/>
    </xf>
    <xf numFmtId="1" fontId="9" fillId="0" borderId="69" xfId="3" applyNumberFormat="1" applyFont="1" applyFill="1" applyBorder="1" applyAlignment="1" applyProtection="1">
      <alignment horizontal="center" vertical="center" shrinkToFit="1"/>
    </xf>
    <xf numFmtId="0" fontId="9" fillId="0" borderId="4" xfId="3" applyFont="1" applyFill="1" applyBorder="1" applyAlignment="1" applyProtection="1">
      <alignment horizontal="center" vertical="center"/>
    </xf>
    <xf numFmtId="169" fontId="9" fillId="3" borderId="0" xfId="1" applyNumberFormat="1" applyFont="1" applyFill="1" applyBorder="1" applyAlignment="1" applyProtection="1">
      <alignment horizontal="left" vertical="center"/>
    </xf>
    <xf numFmtId="0" fontId="9" fillId="3" borderId="0" xfId="3" applyFont="1" applyFill="1" applyBorder="1" applyAlignment="1" applyProtection="1">
      <alignment horizontal="left" vertical="center"/>
    </xf>
    <xf numFmtId="169" fontId="3" fillId="3" borderId="0" xfId="1" applyNumberFormat="1" applyFont="1" applyFill="1" applyBorder="1" applyAlignment="1" applyProtection="1">
      <alignment horizontal="left" vertical="top"/>
    </xf>
    <xf numFmtId="0" fontId="3" fillId="3" borderId="0" xfId="3" applyFont="1" applyFill="1" applyBorder="1" applyAlignment="1" applyProtection="1">
      <alignment horizontal="left" vertical="top"/>
    </xf>
    <xf numFmtId="0" fontId="5" fillId="0" borderId="71" xfId="3" applyFont="1" applyFill="1" applyBorder="1" applyAlignment="1" applyProtection="1">
      <alignment horizontal="center" vertical="top"/>
    </xf>
    <xf numFmtId="164" fontId="3" fillId="2" borderId="3" xfId="1" applyNumberFormat="1" applyFont="1" applyFill="1" applyBorder="1" applyAlignment="1" applyProtection="1">
      <alignment horizontal="right" vertical="top" shrinkToFit="1"/>
    </xf>
    <xf numFmtId="43" fontId="3" fillId="2" borderId="3" xfId="1" applyNumberFormat="1" applyFont="1" applyFill="1" applyBorder="1" applyAlignment="1" applyProtection="1">
      <alignment vertical="top" shrinkToFit="1"/>
    </xf>
    <xf numFmtId="168" fontId="3" fillId="3" borderId="0" xfId="3" applyNumberFormat="1" applyFont="1" applyFill="1" applyBorder="1" applyAlignment="1" applyProtection="1">
      <alignment horizontal="left" vertical="top"/>
    </xf>
    <xf numFmtId="0" fontId="6" fillId="0" borderId="0" xfId="3" applyFont="1" applyFill="1" applyBorder="1" applyAlignment="1" applyProtection="1">
      <alignment horizontal="left"/>
    </xf>
    <xf numFmtId="0" fontId="5" fillId="0" borderId="2" xfId="3" applyFont="1" applyFill="1" applyBorder="1" applyAlignment="1" applyProtection="1">
      <alignment horizontal="right"/>
    </xf>
    <xf numFmtId="167" fontId="6" fillId="0" borderId="2" xfId="1" applyNumberFormat="1" applyFont="1" applyFill="1" applyBorder="1" applyAlignment="1" applyProtection="1">
      <alignment shrinkToFit="1"/>
    </xf>
    <xf numFmtId="164" fontId="6" fillId="2" borderId="3" xfId="1" applyNumberFormat="1" applyFont="1" applyFill="1" applyBorder="1" applyAlignment="1" applyProtection="1">
      <alignment horizontal="right" shrinkToFit="1"/>
    </xf>
    <xf numFmtId="164" fontId="6" fillId="0" borderId="2" xfId="1" applyNumberFormat="1" applyFont="1" applyFill="1" applyBorder="1" applyAlignment="1" applyProtection="1">
      <alignment shrinkToFit="1"/>
    </xf>
    <xf numFmtId="167" fontId="6" fillId="0" borderId="72" xfId="1" applyNumberFormat="1" applyFont="1" applyFill="1" applyBorder="1" applyAlignment="1" applyProtection="1">
      <alignment shrinkToFit="1"/>
    </xf>
    <xf numFmtId="164" fontId="6" fillId="8" borderId="2" xfId="1" applyNumberFormat="1" applyFont="1" applyFill="1" applyBorder="1" applyAlignment="1" applyProtection="1"/>
    <xf numFmtId="164" fontId="6" fillId="0" borderId="3" xfId="1" applyNumberFormat="1" applyFont="1" applyFill="1" applyBorder="1" applyAlignment="1" applyProtection="1">
      <alignment horizontal="right" shrinkToFit="1"/>
    </xf>
    <xf numFmtId="164" fontId="6" fillId="8" borderId="3" xfId="1" applyNumberFormat="1" applyFont="1" applyFill="1" applyBorder="1" applyAlignment="1" applyProtection="1"/>
    <xf numFmtId="169" fontId="6" fillId="3" borderId="67" xfId="1" applyNumberFormat="1" applyFont="1" applyFill="1" applyBorder="1" applyAlignment="1" applyProtection="1">
      <alignment horizontal="left"/>
    </xf>
    <xf numFmtId="0" fontId="6" fillId="3" borderId="67" xfId="3" applyFont="1" applyFill="1" applyBorder="1" applyAlignment="1" applyProtection="1">
      <alignment horizontal="left"/>
    </xf>
    <xf numFmtId="0" fontId="5" fillId="0" borderId="1" xfId="3" applyFont="1" applyFill="1" applyBorder="1" applyAlignment="1" applyProtection="1">
      <alignment horizontal="left" vertical="center"/>
    </xf>
    <xf numFmtId="0" fontId="3" fillId="0" borderId="1" xfId="3" applyFont="1" applyFill="1" applyBorder="1" applyAlignment="1" applyProtection="1">
      <alignment vertical="center"/>
    </xf>
    <xf numFmtId="0" fontId="4" fillId="2" borderId="0" xfId="3" applyFont="1" applyFill="1" applyBorder="1" applyAlignment="1" applyProtection="1">
      <alignment horizontal="left" vertical="center"/>
    </xf>
    <xf numFmtId="0" fontId="16" fillId="2" borderId="0" xfId="3" applyFont="1" applyFill="1" applyBorder="1" applyAlignment="1">
      <alignment horizontal="left" vertical="top"/>
    </xf>
    <xf numFmtId="0" fontId="40" fillId="2" borderId="21" xfId="0" applyFont="1" applyFill="1" applyBorder="1" applyAlignment="1">
      <alignment horizontal="left" vertical="top"/>
    </xf>
    <xf numFmtId="0" fontId="40" fillId="2" borderId="22" xfId="0" applyFont="1" applyFill="1" applyBorder="1" applyAlignment="1">
      <alignment horizontal="left" vertical="top"/>
    </xf>
    <xf numFmtId="0" fontId="40" fillId="2" borderId="24" xfId="0" applyFont="1" applyFill="1" applyBorder="1" applyAlignment="1">
      <alignment horizontal="left" vertical="top"/>
    </xf>
    <xf numFmtId="0" fontId="40" fillId="2" borderId="25" xfId="0" applyFont="1" applyFill="1" applyBorder="1" applyAlignment="1">
      <alignment horizontal="left" vertical="top"/>
    </xf>
    <xf numFmtId="0" fontId="40" fillId="2" borderId="26" xfId="0" applyFont="1" applyFill="1" applyBorder="1" applyAlignment="1">
      <alignment horizontal="left" vertical="top"/>
    </xf>
    <xf numFmtId="0" fontId="40" fillId="2" borderId="27" xfId="0" applyFont="1" applyFill="1" applyBorder="1" applyAlignment="1">
      <alignment horizontal="left" vertical="top"/>
    </xf>
    <xf numFmtId="0" fontId="40" fillId="2" borderId="23" xfId="0" applyFont="1" applyFill="1" applyBorder="1" applyAlignment="1">
      <alignment horizontal="left" vertical="top" indent="2"/>
    </xf>
    <xf numFmtId="0" fontId="50" fillId="2" borderId="23" xfId="0" applyFont="1" applyFill="1" applyBorder="1" applyAlignment="1">
      <alignment horizontal="left" vertical="top" indent="2"/>
    </xf>
    <xf numFmtId="0" fontId="35" fillId="2" borderId="24" xfId="0" applyFont="1" applyFill="1" applyBorder="1" applyAlignment="1">
      <alignment horizontal="left" vertical="top"/>
    </xf>
    <xf numFmtId="0" fontId="50" fillId="2" borderId="0" xfId="0" applyFont="1" applyFill="1" applyBorder="1" applyAlignment="1">
      <alignment horizontal="left" vertical="top"/>
    </xf>
    <xf numFmtId="0" fontId="35" fillId="2" borderId="23" xfId="0" applyFont="1" applyFill="1" applyBorder="1" applyAlignment="1">
      <alignment horizontal="left" vertical="top" indent="2"/>
    </xf>
    <xf numFmtId="0" fontId="61" fillId="2" borderId="0" xfId="0" applyFont="1" applyFill="1" applyBorder="1" applyAlignment="1">
      <alignment horizontal="left" vertical="top"/>
    </xf>
    <xf numFmtId="0" fontId="62" fillId="2" borderId="20" xfId="3" applyFont="1" applyFill="1" applyBorder="1" applyAlignment="1">
      <alignment horizontal="left" indent="2"/>
    </xf>
    <xf numFmtId="0" fontId="8" fillId="2" borderId="0" xfId="0" applyFont="1" applyFill="1" applyBorder="1" applyAlignment="1" applyProtection="1">
      <alignment horizontal="left" vertical="top"/>
    </xf>
    <xf numFmtId="0" fontId="17" fillId="2" borderId="0" xfId="0" applyFont="1" applyFill="1" applyBorder="1" applyAlignment="1" applyProtection="1">
      <alignment horizontal="left" vertical="center"/>
    </xf>
    <xf numFmtId="0" fontId="25" fillId="2" borderId="0" xfId="0" applyFont="1" applyFill="1" applyBorder="1" applyAlignment="1" applyProtection="1">
      <alignment horizontal="left" vertical="top"/>
    </xf>
    <xf numFmtId="0" fontId="48" fillId="2" borderId="0" xfId="3" applyFont="1" applyFill="1" applyBorder="1" applyAlignment="1" applyProtection="1">
      <alignment horizontal="left"/>
    </xf>
    <xf numFmtId="0" fontId="50" fillId="2" borderId="0" xfId="3" applyFont="1" applyFill="1" applyBorder="1" applyAlignment="1" applyProtection="1">
      <alignment horizontal="left"/>
    </xf>
    <xf numFmtId="0" fontId="35" fillId="2" borderId="0" xfId="0" applyFont="1" applyFill="1" applyBorder="1" applyAlignment="1" applyProtection="1">
      <alignment horizontal="left" vertical="top"/>
    </xf>
    <xf numFmtId="0" fontId="25" fillId="2" borderId="0" xfId="3" applyFont="1" applyFill="1" applyBorder="1" applyAlignment="1" applyProtection="1">
      <alignment horizontal="left"/>
    </xf>
    <xf numFmtId="0" fontId="22" fillId="2" borderId="0" xfId="0" applyFont="1" applyFill="1" applyBorder="1" applyAlignment="1" applyProtection="1">
      <alignment horizontal="left" vertical="center"/>
    </xf>
    <xf numFmtId="0" fontId="25" fillId="2" borderId="49" xfId="3" applyFont="1" applyFill="1" applyBorder="1" applyAlignment="1" applyProtection="1">
      <alignment horizontal="left"/>
    </xf>
    <xf numFmtId="0" fontId="25" fillId="2" borderId="50" xfId="3" applyFont="1" applyFill="1" applyBorder="1" applyAlignment="1" applyProtection="1">
      <alignment horizontal="left"/>
    </xf>
    <xf numFmtId="0" fontId="27" fillId="2" borderId="50" xfId="3" applyFont="1" applyFill="1" applyBorder="1" applyAlignment="1" applyProtection="1">
      <alignment horizontal="left"/>
    </xf>
    <xf numFmtId="0" fontId="25" fillId="2" borderId="51" xfId="3" applyFont="1" applyFill="1" applyBorder="1" applyAlignment="1" applyProtection="1">
      <alignment horizontal="left"/>
    </xf>
    <xf numFmtId="0" fontId="25" fillId="2" borderId="52" xfId="0" applyFont="1" applyFill="1" applyBorder="1" applyAlignment="1" applyProtection="1">
      <alignment horizontal="left" vertical="top"/>
    </xf>
    <xf numFmtId="0" fontId="51" fillId="2" borderId="0" xfId="0" applyFont="1" applyFill="1" applyBorder="1" applyAlignment="1" applyProtection="1">
      <alignment horizontal="left" vertical="center"/>
    </xf>
    <xf numFmtId="0" fontId="25" fillId="2" borderId="53" xfId="3" applyFont="1" applyFill="1" applyBorder="1" applyAlignment="1" applyProtection="1">
      <alignment horizontal="left"/>
    </xf>
    <xf numFmtId="0" fontId="24" fillId="2" borderId="52" xfId="3" applyFont="1" applyFill="1" applyBorder="1" applyAlignment="1" applyProtection="1">
      <alignment horizontal="left"/>
    </xf>
    <xf numFmtId="0" fontId="24" fillId="2" borderId="0" xfId="3" applyFont="1" applyFill="1" applyBorder="1" applyAlignment="1" applyProtection="1">
      <alignment horizontal="left"/>
    </xf>
    <xf numFmtId="0" fontId="25" fillId="2" borderId="0" xfId="3" applyFont="1" applyFill="1" applyBorder="1" applyAlignment="1" applyProtection="1">
      <alignment wrapText="1"/>
    </xf>
    <xf numFmtId="0" fontId="35" fillId="2" borderId="0" xfId="3" applyFont="1" applyFill="1" applyBorder="1" applyAlignment="1" applyProtection="1">
      <alignment horizontal="left"/>
    </xf>
    <xf numFmtId="0" fontId="25" fillId="2" borderId="0" xfId="3" applyFont="1" applyFill="1" applyBorder="1" applyAlignment="1" applyProtection="1">
      <alignment horizontal="left" vertical="center"/>
    </xf>
    <xf numFmtId="0" fontId="24" fillId="2" borderId="54" xfId="3" applyFont="1" applyFill="1" applyBorder="1" applyAlignment="1" applyProtection="1">
      <alignment horizontal="left"/>
    </xf>
    <xf numFmtId="0" fontId="24" fillId="2" borderId="55" xfId="3" applyFont="1" applyFill="1" applyBorder="1" applyAlignment="1" applyProtection="1">
      <alignment horizontal="left"/>
    </xf>
    <xf numFmtId="0" fontId="25" fillId="2" borderId="55" xfId="3" applyFont="1" applyFill="1" applyBorder="1" applyAlignment="1" applyProtection="1">
      <alignment horizontal="left"/>
    </xf>
    <xf numFmtId="0" fontId="25" fillId="2" borderId="55" xfId="0" applyFont="1" applyFill="1" applyBorder="1" applyAlignment="1" applyProtection="1">
      <alignment horizontal="left" vertical="top"/>
    </xf>
    <xf numFmtId="0" fontId="25" fillId="2" borderId="56" xfId="3" applyFont="1" applyFill="1" applyBorder="1" applyAlignment="1" applyProtection="1">
      <alignment horizontal="left"/>
    </xf>
    <xf numFmtId="0" fontId="24" fillId="2" borderId="26" xfId="3" applyFont="1" applyFill="1" applyBorder="1" applyAlignment="1" applyProtection="1">
      <alignment horizontal="left"/>
    </xf>
    <xf numFmtId="0" fontId="52" fillId="2" borderId="26" xfId="3" applyFont="1" applyFill="1" applyBorder="1" applyAlignment="1" applyProtection="1">
      <alignment horizontal="left" vertical="center"/>
    </xf>
    <xf numFmtId="0" fontId="25" fillId="2" borderId="26" xfId="3" applyFont="1" applyFill="1" applyBorder="1" applyAlignment="1" applyProtection="1">
      <alignment horizontal="left"/>
    </xf>
    <xf numFmtId="0" fontId="25" fillId="2" borderId="26" xfId="0" applyFont="1" applyFill="1" applyBorder="1" applyAlignment="1" applyProtection="1">
      <alignment horizontal="left" vertical="top"/>
    </xf>
    <xf numFmtId="0" fontId="8" fillId="2" borderId="0" xfId="0" applyFont="1" applyFill="1" applyBorder="1" applyAlignment="1" applyProtection="1">
      <alignment horizontal="left"/>
    </xf>
    <xf numFmtId="0" fontId="54" fillId="2" borderId="0" xfId="0" applyFont="1" applyFill="1" applyBorder="1" applyAlignment="1" applyProtection="1">
      <alignment horizontal="left"/>
    </xf>
    <xf numFmtId="0" fontId="8" fillId="2" borderId="0" xfId="0" applyFont="1" applyFill="1" applyBorder="1" applyAlignment="1" applyProtection="1">
      <alignment horizontal="left" vertical="center"/>
    </xf>
    <xf numFmtId="0" fontId="19" fillId="2" borderId="53" xfId="0" applyFont="1" applyFill="1" applyBorder="1" applyAlignment="1" applyProtection="1">
      <alignment vertical="center" wrapText="1"/>
    </xf>
    <xf numFmtId="0" fontId="8" fillId="2" borderId="52" xfId="0" applyFont="1" applyFill="1" applyBorder="1" applyAlignment="1" applyProtection="1">
      <alignment vertical="center" wrapText="1"/>
    </xf>
    <xf numFmtId="0" fontId="22" fillId="2" borderId="0" xfId="0" applyFont="1" applyFill="1" applyBorder="1" applyAlignment="1" applyProtection="1">
      <alignment horizontal="left" vertical="center" wrapText="1"/>
    </xf>
    <xf numFmtId="0" fontId="8" fillId="2" borderId="0" xfId="0" applyFont="1" applyFill="1" applyBorder="1" applyAlignment="1" applyProtection="1">
      <alignment horizontal="right" vertical="top"/>
    </xf>
    <xf numFmtId="0" fontId="8" fillId="2" borderId="0" xfId="0" applyFont="1" applyFill="1" applyBorder="1" applyAlignment="1" applyProtection="1">
      <alignment horizontal="center" vertical="top"/>
    </xf>
    <xf numFmtId="43" fontId="8" fillId="2" borderId="0" xfId="1" applyFont="1" applyFill="1" applyBorder="1" applyAlignment="1" applyProtection="1">
      <alignment horizontal="left" vertical="top"/>
    </xf>
    <xf numFmtId="164" fontId="8" fillId="2" borderId="0" xfId="1" applyNumberFormat="1" applyFont="1" applyFill="1" applyBorder="1" applyAlignment="1" applyProtection="1">
      <alignment horizontal="left" vertical="center"/>
    </xf>
    <xf numFmtId="0" fontId="8" fillId="2" borderId="0" xfId="0" applyFont="1" applyFill="1" applyBorder="1" applyAlignment="1" applyProtection="1">
      <alignment vertical="center" wrapText="1"/>
    </xf>
    <xf numFmtId="0" fontId="20" fillId="2" borderId="0" xfId="0" applyFont="1" applyFill="1" applyBorder="1" applyAlignment="1" applyProtection="1">
      <alignment horizontal="left"/>
    </xf>
    <xf numFmtId="0" fontId="43" fillId="0" borderId="0" xfId="3" applyFont="1" applyFill="1" applyBorder="1" applyAlignment="1" applyProtection="1">
      <alignment horizontal="left" vertical="center" indent="1"/>
    </xf>
    <xf numFmtId="0" fontId="43" fillId="2" borderId="28" xfId="0" applyFont="1" applyFill="1" applyBorder="1" applyAlignment="1" applyProtection="1">
      <alignment horizontal="left" vertical="center" indent="1"/>
    </xf>
    <xf numFmtId="0" fontId="20" fillId="2" borderId="29" xfId="3" applyFont="1" applyFill="1" applyBorder="1" applyAlignment="1" applyProtection="1">
      <alignment horizontal="left" vertical="center" indent="1"/>
    </xf>
    <xf numFmtId="164" fontId="14" fillId="2" borderId="29" xfId="3" applyNumberFormat="1" applyFont="1" applyFill="1" applyBorder="1" applyAlignment="1" applyProtection="1">
      <alignment horizontal="left" vertical="center" indent="1"/>
    </xf>
    <xf numFmtId="0" fontId="22" fillId="2" borderId="29" xfId="3" applyFont="1" applyFill="1" applyBorder="1" applyAlignment="1" applyProtection="1">
      <alignment horizontal="left" vertical="center" indent="1"/>
    </xf>
    <xf numFmtId="164" fontId="14" fillId="2" borderId="29" xfId="3" applyNumberFormat="1" applyFont="1" applyFill="1" applyBorder="1" applyAlignment="1" applyProtection="1">
      <alignment horizontal="center" vertical="center"/>
    </xf>
    <xf numFmtId="0" fontId="8" fillId="2" borderId="29" xfId="3" applyFont="1" applyFill="1" applyBorder="1" applyAlignment="1" applyProtection="1">
      <alignment horizontal="left" vertical="center" indent="1"/>
    </xf>
    <xf numFmtId="164" fontId="66" fillId="2" borderId="29" xfId="3" applyNumberFormat="1" applyFont="1" applyFill="1" applyBorder="1" applyAlignment="1" applyProtection="1">
      <alignment horizontal="left" vertical="center" indent="1"/>
    </xf>
    <xf numFmtId="0" fontId="64" fillId="2" borderId="29" xfId="3" applyFont="1" applyFill="1" applyBorder="1" applyAlignment="1" applyProtection="1">
      <alignment horizontal="left" vertical="center"/>
    </xf>
    <xf numFmtId="0" fontId="8" fillId="2" borderId="0" xfId="3" applyFont="1" applyFill="1" applyBorder="1" applyAlignment="1" applyProtection="1">
      <alignment horizontal="left" vertical="center" indent="1"/>
    </xf>
    <xf numFmtId="0" fontId="8" fillId="2" borderId="0" xfId="0" applyFont="1" applyFill="1" applyBorder="1" applyAlignment="1" applyProtection="1">
      <alignment horizontal="left" vertical="center" indent="1"/>
    </xf>
    <xf numFmtId="0" fontId="43" fillId="2" borderId="0" xfId="3" applyFont="1" applyFill="1" applyBorder="1" applyAlignment="1" applyProtection="1">
      <alignment horizontal="left"/>
    </xf>
    <xf numFmtId="0" fontId="8" fillId="2" borderId="0" xfId="3" applyFont="1" applyFill="1" applyBorder="1" applyAlignment="1" applyProtection="1">
      <alignment horizontal="left"/>
    </xf>
    <xf numFmtId="0" fontId="20" fillId="2" borderId="0" xfId="3" applyFont="1" applyFill="1" applyBorder="1" applyAlignment="1" applyProtection="1">
      <alignment horizontal="left" indent="1"/>
    </xf>
    <xf numFmtId="0" fontId="20" fillId="2" borderId="0" xfId="3" applyFont="1" applyFill="1" applyBorder="1" applyAlignment="1" applyProtection="1"/>
    <xf numFmtId="0" fontId="8" fillId="2" borderId="0" xfId="3" applyFont="1" applyFill="1" applyBorder="1" applyAlignment="1" applyProtection="1"/>
    <xf numFmtId="0" fontId="8" fillId="2" borderId="24" xfId="3" applyFont="1" applyFill="1" applyBorder="1" applyAlignment="1" applyProtection="1"/>
    <xf numFmtId="0" fontId="43" fillId="2" borderId="0" xfId="3" applyFont="1" applyFill="1" applyBorder="1" applyAlignment="1" applyProtection="1">
      <alignment horizontal="left" vertical="center" indent="1"/>
    </xf>
    <xf numFmtId="0" fontId="20" fillId="2" borderId="29" xfId="3" applyFont="1" applyFill="1" applyBorder="1" applyAlignment="1" applyProtection="1">
      <alignment horizontal="left" vertical="center" wrapText="1" indent="1"/>
    </xf>
    <xf numFmtId="0" fontId="8" fillId="2" borderId="29" xfId="3" applyFont="1" applyFill="1" applyBorder="1" applyAlignment="1" applyProtection="1">
      <alignment horizontal="left" vertical="center" wrapText="1" indent="1"/>
    </xf>
    <xf numFmtId="0" fontId="8" fillId="2" borderId="61" xfId="3" applyFont="1" applyFill="1" applyBorder="1" applyAlignment="1" applyProtection="1">
      <alignment horizontal="left" vertical="center" wrapText="1" indent="1"/>
    </xf>
    <xf numFmtId="0" fontId="20" fillId="2" borderId="0" xfId="0" applyFont="1" applyFill="1" applyBorder="1" applyAlignment="1" applyProtection="1">
      <alignment horizontal="left" vertical="top" indent="1"/>
    </xf>
    <xf numFmtId="0" fontId="20" fillId="2" borderId="0" xfId="0" applyFont="1" applyFill="1" applyBorder="1" applyAlignment="1" applyProtection="1">
      <alignment horizontal="left" vertical="top"/>
    </xf>
    <xf numFmtId="0" fontId="43" fillId="2" borderId="0" xfId="3" applyFont="1" applyFill="1" applyBorder="1" applyAlignment="1" applyProtection="1">
      <alignment horizontal="left" vertical="center"/>
    </xf>
    <xf numFmtId="0" fontId="20" fillId="2" borderId="21" xfId="3" applyFont="1" applyFill="1" applyBorder="1" applyAlignment="1" applyProtection="1">
      <alignment vertical="center" wrapText="1"/>
    </xf>
    <xf numFmtId="0" fontId="8" fillId="2" borderId="21" xfId="3" applyFont="1" applyFill="1" applyBorder="1" applyAlignment="1" applyProtection="1">
      <alignment vertical="center" wrapText="1"/>
    </xf>
    <xf numFmtId="0" fontId="8" fillId="2" borderId="22" xfId="3" applyFont="1" applyFill="1" applyBorder="1" applyAlignment="1" applyProtection="1">
      <alignment vertical="center" wrapText="1"/>
    </xf>
    <xf numFmtId="0" fontId="64" fillId="2" borderId="0" xfId="0" applyFont="1" applyFill="1" applyBorder="1" applyAlignment="1" applyProtection="1">
      <alignment horizontal="left" vertical="top" indent="2"/>
    </xf>
    <xf numFmtId="0" fontId="64" fillId="2" borderId="0" xfId="3" applyFont="1" applyFill="1" applyBorder="1" applyAlignment="1" applyProtection="1">
      <alignment horizontal="left" indent="2"/>
    </xf>
    <xf numFmtId="0" fontId="65" fillId="2" borderId="0" xfId="3" applyFont="1" applyFill="1" applyBorder="1" applyAlignment="1" applyProtection="1">
      <alignment horizontal="left" indent="2"/>
    </xf>
    <xf numFmtId="0" fontId="64" fillId="2" borderId="0" xfId="3" applyFont="1" applyFill="1" applyBorder="1" applyAlignment="1" applyProtection="1">
      <alignment horizontal="left" vertical="top" indent="2"/>
    </xf>
    <xf numFmtId="0" fontId="64" fillId="2" borderId="0" xfId="0" applyFont="1" applyFill="1" applyBorder="1" applyAlignment="1" applyProtection="1">
      <alignment horizontal="left" indent="2"/>
    </xf>
    <xf numFmtId="0" fontId="66" fillId="2" borderId="0" xfId="0" applyFont="1" applyFill="1" applyBorder="1" applyAlignment="1" applyProtection="1">
      <alignment horizontal="left" vertical="top" indent="4"/>
    </xf>
    <xf numFmtId="0" fontId="64" fillId="2" borderId="0" xfId="3" applyFont="1" applyFill="1" applyBorder="1" applyAlignment="1" applyProtection="1">
      <alignment horizontal="left" vertical="center" indent="3"/>
    </xf>
    <xf numFmtId="0" fontId="67" fillId="2" borderId="0" xfId="3" applyFont="1" applyFill="1" applyBorder="1" applyAlignment="1">
      <alignment horizontal="center" vertical="center" wrapText="1"/>
    </xf>
    <xf numFmtId="0" fontId="68" fillId="2" borderId="0" xfId="3" applyFont="1" applyFill="1" applyBorder="1" applyAlignment="1">
      <alignment horizontal="left"/>
    </xf>
    <xf numFmtId="0" fontId="49" fillId="2" borderId="26" xfId="3" applyFont="1" applyFill="1" applyBorder="1" applyAlignment="1" applyProtection="1">
      <alignment horizontal="left" vertical="center" indent="1"/>
    </xf>
    <xf numFmtId="0" fontId="3" fillId="2" borderId="0" xfId="3" applyFont="1" applyFill="1" applyBorder="1" applyAlignment="1" applyProtection="1">
      <alignment horizontal="right" vertical="center"/>
    </xf>
    <xf numFmtId="0" fontId="9" fillId="2" borderId="0" xfId="3" applyFont="1" applyFill="1" applyBorder="1" applyAlignment="1" applyProtection="1">
      <alignment horizontal="right" vertical="center"/>
    </xf>
    <xf numFmtId="43" fontId="3" fillId="2" borderId="0" xfId="1" applyFont="1" applyFill="1" applyBorder="1" applyAlignment="1" applyProtection="1">
      <alignment horizontal="left"/>
    </xf>
    <xf numFmtId="43" fontId="3" fillId="2" borderId="0" xfId="1" applyFont="1" applyFill="1" applyBorder="1" applyAlignment="1" applyProtection="1">
      <alignment horizontal="left" vertical="center"/>
    </xf>
    <xf numFmtId="0" fontId="64" fillId="2" borderId="0" xfId="3" applyFont="1" applyFill="1" applyBorder="1" applyAlignment="1" applyProtection="1">
      <alignment horizontal="left" vertical="center" indent="2"/>
    </xf>
    <xf numFmtId="0" fontId="63" fillId="2" borderId="0" xfId="3" applyFont="1" applyFill="1" applyBorder="1" applyAlignment="1" applyProtection="1">
      <alignment horizontal="left" indent="1"/>
    </xf>
    <xf numFmtId="0" fontId="69" fillId="11" borderId="0" xfId="0" applyFont="1" applyFill="1" applyBorder="1" applyAlignment="1" applyProtection="1">
      <alignment horizontal="center" vertical="center"/>
    </xf>
    <xf numFmtId="0" fontId="8" fillId="2" borderId="108" xfId="3" applyFont="1" applyFill="1" applyBorder="1" applyAlignment="1">
      <alignment horizontal="left" vertical="top"/>
    </xf>
    <xf numFmtId="0" fontId="29" fillId="0" borderId="108" xfId="5" applyFont="1" applyFill="1" applyBorder="1" applyAlignment="1">
      <alignment horizontal="left" vertical="top"/>
    </xf>
    <xf numFmtId="0" fontId="67" fillId="2" borderId="109" xfId="3" applyFont="1" applyFill="1" applyBorder="1" applyAlignment="1">
      <alignment horizontal="center" vertical="center" wrapText="1"/>
    </xf>
    <xf numFmtId="0" fontId="13" fillId="3" borderId="0" xfId="6" applyFont="1" applyFill="1" applyBorder="1" applyAlignment="1">
      <alignment horizontal="left" wrapText="1" indent="1"/>
    </xf>
    <xf numFmtId="0" fontId="74" fillId="2" borderId="0" xfId="0" applyFont="1" applyFill="1" applyBorder="1" applyAlignment="1" applyProtection="1">
      <alignment horizontal="right" vertical="center"/>
    </xf>
    <xf numFmtId="0" fontId="53" fillId="2" borderId="0" xfId="3" applyFont="1" applyFill="1" applyBorder="1" applyAlignment="1">
      <alignment horizontal="center" vertical="center"/>
    </xf>
    <xf numFmtId="0" fontId="25" fillId="2" borderId="0" xfId="3" applyFont="1" applyFill="1" applyBorder="1" applyAlignment="1">
      <alignment horizontal="left" vertical="center" wrapText="1"/>
    </xf>
    <xf numFmtId="0" fontId="8" fillId="2" borderId="0" xfId="0" applyFont="1" applyFill="1" applyBorder="1" applyAlignment="1" applyProtection="1">
      <alignment horizontal="left" vertical="center" wrapText="1"/>
    </xf>
    <xf numFmtId="0" fontId="8" fillId="2" borderId="0" xfId="3" applyFont="1" applyFill="1" applyBorder="1" applyAlignment="1">
      <alignment horizontal="left" vertical="center"/>
    </xf>
    <xf numFmtId="0" fontId="76" fillId="0" borderId="0" xfId="0" applyFont="1" applyFill="1" applyBorder="1" applyAlignment="1">
      <alignment horizontal="left"/>
    </xf>
    <xf numFmtId="0" fontId="77" fillId="2" borderId="29" xfId="3" applyFont="1" applyFill="1" applyBorder="1" applyAlignment="1" applyProtection="1">
      <alignment horizontal="left" vertical="center" indent="1"/>
    </xf>
    <xf numFmtId="0" fontId="14" fillId="2" borderId="0" xfId="0" applyFont="1" applyFill="1" applyBorder="1" applyAlignment="1" applyProtection="1">
      <alignment horizontal="left"/>
    </xf>
    <xf numFmtId="0" fontId="8" fillId="3" borderId="13" xfId="0" applyFont="1" applyFill="1" applyBorder="1" applyAlignment="1" applyProtection="1">
      <alignment vertical="center" wrapText="1"/>
    </xf>
    <xf numFmtId="0" fontId="8" fillId="3" borderId="13" xfId="0" applyFont="1" applyFill="1" applyBorder="1" applyAlignment="1" applyProtection="1">
      <alignment horizontal="left" vertical="top"/>
    </xf>
    <xf numFmtId="7" fontId="21" fillId="2" borderId="77" xfId="4" applyNumberFormat="1" applyFont="1" applyFill="1" applyBorder="1" applyAlignment="1" applyProtection="1">
      <alignment horizontal="left" vertical="center" wrapText="1" indent="1"/>
    </xf>
    <xf numFmtId="166" fontId="28" fillId="2" borderId="26" xfId="4" applyNumberFormat="1" applyFont="1" applyFill="1" applyBorder="1" applyAlignment="1" applyProtection="1">
      <alignment horizontal="left" vertical="center"/>
    </xf>
    <xf numFmtId="0" fontId="18" fillId="2" borderId="26" xfId="3" applyFont="1" applyFill="1" applyBorder="1" applyAlignment="1" applyProtection="1"/>
    <xf numFmtId="0" fontId="18" fillId="2" borderId="29" xfId="3" applyFont="1" applyFill="1" applyBorder="1" applyAlignment="1" applyProtection="1"/>
    <xf numFmtId="0" fontId="49" fillId="2" borderId="0" xfId="3" applyFont="1" applyFill="1" applyBorder="1" applyAlignment="1" applyProtection="1">
      <alignment horizontal="left" indent="1"/>
    </xf>
    <xf numFmtId="0" fontId="16" fillId="11" borderId="0" xfId="0" applyFont="1" applyFill="1" applyBorder="1" applyAlignment="1" applyProtection="1">
      <alignment horizontal="center" vertical="top"/>
    </xf>
    <xf numFmtId="0" fontId="24" fillId="11" borderId="0" xfId="0" applyFont="1" applyFill="1" applyBorder="1" applyAlignment="1" applyProtection="1">
      <alignment horizontal="center" vertical="top"/>
    </xf>
    <xf numFmtId="0" fontId="16" fillId="11" borderId="0" xfId="0" applyFont="1" applyFill="1" applyBorder="1" applyAlignment="1" applyProtection="1">
      <alignment horizontal="center"/>
    </xf>
    <xf numFmtId="0" fontId="16" fillId="11" borderId="0" xfId="0" applyFont="1" applyFill="1" applyBorder="1" applyAlignment="1" applyProtection="1">
      <alignment horizontal="center" vertical="center"/>
    </xf>
    <xf numFmtId="0" fontId="8" fillId="2" borderId="0" xfId="0" applyFont="1" applyFill="1" applyBorder="1" applyAlignment="1" applyProtection="1">
      <alignment horizontal="left" vertical="center" indent="5"/>
    </xf>
    <xf numFmtId="0" fontId="8" fillId="2" borderId="0" xfId="0" applyFont="1" applyFill="1" applyBorder="1" applyAlignment="1" applyProtection="1">
      <alignment horizontal="left" vertical="top" indent="8"/>
    </xf>
    <xf numFmtId="0" fontId="78" fillId="2" borderId="0" xfId="3" applyFont="1" applyFill="1" applyBorder="1" applyAlignment="1" applyProtection="1">
      <alignment horizontal="right" vertical="center"/>
    </xf>
    <xf numFmtId="0" fontId="43" fillId="2" borderId="28" xfId="0" applyFont="1" applyFill="1" applyBorder="1" applyAlignment="1" applyProtection="1">
      <alignment horizontal="left" vertical="center"/>
    </xf>
    <xf numFmtId="0" fontId="8" fillId="2" borderId="23" xfId="3" applyFont="1" applyFill="1" applyBorder="1" applyAlignment="1" applyProtection="1">
      <alignment horizontal="left" vertical="center" indent="1"/>
    </xf>
    <xf numFmtId="0" fontId="75" fillId="11" borderId="0" xfId="0" applyFont="1" applyFill="1" applyBorder="1" applyAlignment="1" applyProtection="1">
      <alignment horizontal="center" vertical="top"/>
    </xf>
    <xf numFmtId="0" fontId="8" fillId="2" borderId="52" xfId="0" applyFont="1" applyFill="1" applyBorder="1" applyAlignment="1" applyProtection="1">
      <alignment horizontal="left" vertical="top"/>
    </xf>
    <xf numFmtId="0" fontId="52" fillId="3" borderId="78" xfId="0" applyFont="1" applyFill="1" applyBorder="1" applyAlignment="1" applyProtection="1">
      <alignment horizontal="left" vertical="center" indent="2"/>
    </xf>
    <xf numFmtId="0" fontId="79" fillId="2" borderId="0" xfId="3" applyFont="1" applyFill="1" applyBorder="1" applyAlignment="1" applyProtection="1">
      <alignment horizontal="left" vertical="center" indent="1"/>
    </xf>
    <xf numFmtId="0" fontId="58" fillId="2" borderId="0" xfId="3" applyFont="1" applyFill="1" applyBorder="1" applyAlignment="1" applyProtection="1">
      <alignment horizontal="left" vertical="center"/>
    </xf>
    <xf numFmtId="0" fontId="49" fillId="2" borderId="0" xfId="3" applyFont="1" applyFill="1" applyBorder="1" applyAlignment="1" applyProtection="1">
      <alignment horizontal="left" vertical="center"/>
    </xf>
    <xf numFmtId="0" fontId="22" fillId="2" borderId="0" xfId="3" applyFont="1" applyFill="1" applyBorder="1" applyAlignment="1" applyProtection="1">
      <alignment horizontal="left"/>
    </xf>
    <xf numFmtId="0" fontId="8" fillId="2" borderId="0" xfId="3" quotePrefix="1" applyFont="1" applyFill="1" applyBorder="1" applyAlignment="1" applyProtection="1">
      <alignment horizontal="left" vertical="center"/>
    </xf>
    <xf numFmtId="0" fontId="16" fillId="2" borderId="0" xfId="3" applyFont="1" applyFill="1" applyBorder="1" applyAlignment="1" applyProtection="1">
      <alignment horizontal="left" vertical="center"/>
    </xf>
    <xf numFmtId="0" fontId="8" fillId="2" borderId="0" xfId="3" applyFont="1" applyFill="1" applyBorder="1" applyAlignment="1" applyProtection="1">
      <alignment horizontal="left" vertical="top"/>
    </xf>
    <xf numFmtId="164" fontId="8" fillId="5" borderId="32" xfId="1" applyNumberFormat="1" applyFont="1" applyFill="1" applyBorder="1" applyAlignment="1" applyProtection="1">
      <alignment horizontal="left" vertical="center"/>
    </xf>
    <xf numFmtId="164" fontId="8" fillId="4" borderId="32" xfId="1" applyNumberFormat="1" applyFont="1" applyFill="1" applyBorder="1" applyAlignment="1" applyProtection="1">
      <alignment horizontal="left" vertical="center"/>
    </xf>
    <xf numFmtId="0" fontId="8" fillId="6" borderId="32" xfId="3" applyFont="1" applyFill="1" applyBorder="1" applyAlignment="1" applyProtection="1">
      <alignment horizontal="left" vertical="center" indent="1"/>
    </xf>
    <xf numFmtId="0" fontId="22" fillId="2" borderId="0" xfId="3" applyFont="1" applyFill="1" applyBorder="1" applyAlignment="1" applyProtection="1">
      <alignment horizontal="left" vertical="top"/>
    </xf>
    <xf numFmtId="0" fontId="8" fillId="2" borderId="0" xfId="3" applyFont="1" applyFill="1" applyBorder="1" applyAlignment="1" applyProtection="1">
      <alignment horizontal="left" vertical="top" indent="1"/>
    </xf>
    <xf numFmtId="0" fontId="17" fillId="5" borderId="0" xfId="3" applyFont="1" applyFill="1" applyBorder="1" applyAlignment="1" applyProtection="1">
      <alignment horizontal="left"/>
    </xf>
    <xf numFmtId="0" fontId="8" fillId="5" borderId="0" xfId="3" applyFont="1" applyFill="1" applyBorder="1" applyAlignment="1" applyProtection="1">
      <alignment horizontal="left" vertical="top"/>
    </xf>
    <xf numFmtId="0" fontId="8" fillId="2" borderId="0" xfId="3" applyFont="1" applyFill="1" applyBorder="1" applyAlignment="1" applyProtection="1">
      <alignment horizontal="right" vertical="top"/>
    </xf>
    <xf numFmtId="0" fontId="8" fillId="2" borderId="0" xfId="3" applyFont="1" applyFill="1" applyBorder="1" applyAlignment="1" applyProtection="1">
      <alignment horizontal="left" vertical="center" wrapText="1"/>
    </xf>
    <xf numFmtId="0" fontId="17" fillId="10" borderId="0" xfId="3" applyFont="1" applyFill="1" applyBorder="1" applyAlignment="1" applyProtection="1">
      <alignment horizontal="left"/>
    </xf>
    <xf numFmtId="0" fontId="8" fillId="10" borderId="0" xfId="3" applyFont="1" applyFill="1" applyBorder="1" applyAlignment="1" applyProtection="1">
      <alignment horizontal="left" vertical="top"/>
    </xf>
    <xf numFmtId="0" fontId="71" fillId="2" borderId="0" xfId="3" applyFont="1" applyFill="1" applyBorder="1" applyAlignment="1" applyProtection="1">
      <alignment horizontal="left" vertical="center"/>
    </xf>
    <xf numFmtId="0" fontId="16" fillId="9" borderId="28" xfId="3" applyFont="1" applyFill="1" applyBorder="1" applyAlignment="1" applyProtection="1">
      <alignment horizontal="center" vertical="center"/>
    </xf>
    <xf numFmtId="0" fontId="16" fillId="9" borderId="28" xfId="3" applyFont="1" applyFill="1" applyBorder="1" applyAlignment="1" applyProtection="1">
      <alignment horizontal="left" vertical="center" indent="1"/>
    </xf>
    <xf numFmtId="0" fontId="16" fillId="9" borderId="29" xfId="3" applyFont="1" applyFill="1" applyBorder="1" applyAlignment="1" applyProtection="1">
      <alignment vertical="center"/>
    </xf>
    <xf numFmtId="0" fontId="14" fillId="2" borderId="63" xfId="3" applyFont="1" applyFill="1" applyBorder="1" applyAlignment="1" applyProtection="1">
      <alignment horizontal="center" vertical="center"/>
    </xf>
    <xf numFmtId="0" fontId="16" fillId="2" borderId="98" xfId="3" applyFont="1" applyFill="1" applyBorder="1" applyAlignment="1" applyProtection="1">
      <alignment horizontal="left" vertical="center" indent="1"/>
    </xf>
    <xf numFmtId="0" fontId="16" fillId="2" borderId="62" xfId="3" applyFont="1" applyFill="1" applyBorder="1" applyAlignment="1" applyProtection="1">
      <alignment horizontal="left" vertical="center"/>
    </xf>
    <xf numFmtId="0" fontId="14" fillId="2" borderId="58" xfId="3" applyFont="1" applyFill="1" applyBorder="1" applyAlignment="1" applyProtection="1">
      <alignment horizontal="center" vertical="center"/>
    </xf>
    <xf numFmtId="0" fontId="16" fillId="2" borderId="99" xfId="3" applyFont="1" applyFill="1" applyBorder="1" applyAlignment="1" applyProtection="1">
      <alignment horizontal="left" vertical="center" indent="1"/>
    </xf>
    <xf numFmtId="0" fontId="16" fillId="2" borderId="59" xfId="3" applyFont="1" applyFill="1" applyBorder="1" applyAlignment="1" applyProtection="1">
      <alignment horizontal="left" vertical="center"/>
    </xf>
    <xf numFmtId="0" fontId="16" fillId="2" borderId="58" xfId="3" applyFont="1" applyFill="1" applyBorder="1" applyAlignment="1" applyProtection="1">
      <alignment horizontal="left" vertical="center" indent="1"/>
    </xf>
    <xf numFmtId="0" fontId="8" fillId="2" borderId="99" xfId="3" applyFont="1" applyFill="1" applyBorder="1" applyAlignment="1" applyProtection="1">
      <alignment horizontal="left" vertical="center"/>
    </xf>
    <xf numFmtId="0" fontId="8" fillId="2" borderId="59" xfId="3" applyFont="1" applyFill="1" applyBorder="1" applyAlignment="1" applyProtection="1">
      <alignment horizontal="left" vertical="center"/>
    </xf>
    <xf numFmtId="1" fontId="9" fillId="0" borderId="40" xfId="3" applyNumberFormat="1" applyFont="1" applyFill="1" applyBorder="1" applyAlignment="1" applyProtection="1">
      <alignment horizontal="center" vertical="center" shrinkToFit="1"/>
    </xf>
    <xf numFmtId="6" fontId="9" fillId="2" borderId="0" xfId="3" applyNumberFormat="1" applyFont="1" applyFill="1" applyBorder="1" applyAlignment="1" applyProtection="1">
      <alignment horizontal="center" vertical="center"/>
    </xf>
    <xf numFmtId="0" fontId="5" fillId="2" borderId="4" xfId="3" applyFont="1" applyFill="1" applyBorder="1" applyAlignment="1" applyProtection="1">
      <alignment horizontal="left" indent="1"/>
    </xf>
    <xf numFmtId="0" fontId="77" fillId="2" borderId="29" xfId="3" applyFont="1" applyFill="1" applyBorder="1" applyAlignment="1" applyProtection="1">
      <alignment horizontal="left" indent="1"/>
    </xf>
    <xf numFmtId="0" fontId="6" fillId="0" borderId="4" xfId="3" applyFont="1" applyFill="1" applyBorder="1" applyAlignment="1" applyProtection="1">
      <alignment horizontal="center" vertical="top"/>
    </xf>
    <xf numFmtId="0" fontId="5" fillId="0" borderId="70" xfId="3" applyFont="1" applyFill="1" applyBorder="1" applyAlignment="1" applyProtection="1">
      <alignment horizontal="center" vertical="center"/>
    </xf>
    <xf numFmtId="0" fontId="58" fillId="2" borderId="0" xfId="3" applyFont="1" applyFill="1" applyBorder="1" applyAlignment="1" applyProtection="1"/>
    <xf numFmtId="0" fontId="37" fillId="5" borderId="0" xfId="3" applyFont="1" applyFill="1" applyBorder="1" applyAlignment="1" applyProtection="1">
      <alignment horizontal="left"/>
    </xf>
    <xf numFmtId="0" fontId="8" fillId="2" borderId="0" xfId="3" applyFont="1" applyFill="1" applyBorder="1" applyAlignment="1" applyProtection="1">
      <alignment horizontal="left" vertical="top" wrapText="1"/>
    </xf>
    <xf numFmtId="0" fontId="37" fillId="4" borderId="0" xfId="3" applyFont="1" applyFill="1" applyBorder="1" applyAlignment="1" applyProtection="1">
      <alignment horizontal="left"/>
    </xf>
    <xf numFmtId="0" fontId="8" fillId="4" borderId="0" xfId="3" applyFont="1" applyFill="1" applyBorder="1" applyAlignment="1" applyProtection="1">
      <alignment horizontal="left" vertical="top"/>
    </xf>
    <xf numFmtId="0" fontId="8" fillId="2" borderId="0" xfId="3" applyFont="1" applyFill="1" applyBorder="1" applyAlignment="1" applyProtection="1">
      <alignment horizontal="right"/>
    </xf>
    <xf numFmtId="0" fontId="8" fillId="2" borderId="0" xfId="3" applyFont="1" applyFill="1" applyBorder="1" applyAlignment="1" applyProtection="1">
      <alignment horizontal="left" wrapText="1"/>
    </xf>
    <xf numFmtId="0" fontId="20" fillId="2" borderId="0" xfId="3" applyFont="1" applyFill="1" applyBorder="1" applyAlignment="1" applyProtection="1">
      <alignment horizontal="left"/>
    </xf>
    <xf numFmtId="0" fontId="20" fillId="2" borderId="0" xfId="3" applyFont="1" applyFill="1" applyBorder="1" applyAlignment="1" applyProtection="1">
      <alignment horizontal="left" wrapText="1"/>
    </xf>
    <xf numFmtId="0" fontId="16" fillId="2" borderId="47" xfId="3" applyFont="1" applyFill="1" applyBorder="1" applyAlignment="1" applyProtection="1">
      <alignment horizontal="center" vertical="center"/>
    </xf>
    <xf numFmtId="0" fontId="16" fillId="2" borderId="29" xfId="3" applyFont="1" applyFill="1" applyBorder="1" applyAlignment="1" applyProtection="1">
      <alignment horizontal="left" vertical="center" indent="1"/>
    </xf>
    <xf numFmtId="0" fontId="16" fillId="2" borderId="61" xfId="3" applyFont="1" applyFill="1" applyBorder="1" applyAlignment="1" applyProtection="1">
      <alignment vertical="center"/>
    </xf>
    <xf numFmtId="0" fontId="39" fillId="2" borderId="101" xfId="3" applyFont="1" applyFill="1" applyBorder="1" applyAlignment="1" applyProtection="1">
      <alignment horizontal="center" vertical="center"/>
    </xf>
    <xf numFmtId="0" fontId="16" fillId="2" borderId="59" xfId="3" applyFont="1" applyFill="1" applyBorder="1" applyAlignment="1" applyProtection="1">
      <alignment horizontal="left" vertical="center" indent="1"/>
    </xf>
    <xf numFmtId="0" fontId="16" fillId="2" borderId="66" xfId="3" applyFont="1" applyFill="1" applyBorder="1" applyAlignment="1" applyProtection="1">
      <alignment horizontal="left" vertical="center" indent="1"/>
    </xf>
    <xf numFmtId="0" fontId="39" fillId="2" borderId="102" xfId="3" applyFont="1" applyFill="1" applyBorder="1" applyAlignment="1" applyProtection="1">
      <alignment horizontal="center" vertical="center"/>
    </xf>
    <xf numFmtId="0" fontId="39" fillId="2" borderId="47" xfId="3" applyFont="1" applyFill="1" applyBorder="1" applyAlignment="1" applyProtection="1">
      <alignment horizontal="center" vertical="center"/>
    </xf>
    <xf numFmtId="0" fontId="38" fillId="2" borderId="0" xfId="3" applyFont="1" applyFill="1" applyBorder="1" applyAlignment="1" applyProtection="1">
      <alignment horizontal="left" vertical="center" indent="1"/>
    </xf>
    <xf numFmtId="0" fontId="8" fillId="2" borderId="0" xfId="3" applyFont="1" applyFill="1" applyBorder="1" applyAlignment="1" applyProtection="1">
      <alignment horizontal="left" vertical="center" wrapText="1" indent="1"/>
    </xf>
    <xf numFmtId="0" fontId="57" fillId="2" borderId="0" xfId="3" applyFont="1" applyFill="1" applyBorder="1" applyAlignment="1" applyProtection="1">
      <alignment horizontal="left" vertical="center" indent="1"/>
    </xf>
    <xf numFmtId="0" fontId="22" fillId="2" borderId="0" xfId="3" applyFont="1" applyFill="1" applyBorder="1" applyAlignment="1" applyProtection="1">
      <alignment horizontal="left" vertical="center" indent="1"/>
    </xf>
    <xf numFmtId="0" fontId="5" fillId="0" borderId="110" xfId="3" applyFont="1" applyFill="1" applyBorder="1" applyAlignment="1" applyProtection="1">
      <alignment horizontal="right"/>
    </xf>
    <xf numFmtId="0" fontId="8" fillId="2" borderId="47" xfId="0" applyFont="1" applyFill="1" applyBorder="1" applyAlignment="1" applyProtection="1">
      <alignment horizontal="center" vertical="top"/>
    </xf>
    <xf numFmtId="7" fontId="56" fillId="2" borderId="0" xfId="1" applyNumberFormat="1" applyFont="1" applyFill="1" applyBorder="1" applyAlignment="1" applyProtection="1">
      <alignment horizontal="right" vertical="center" shrinkToFit="1"/>
    </xf>
    <xf numFmtId="0" fontId="83" fillId="0" borderId="0" xfId="0" applyFont="1" applyAlignment="1">
      <alignment horizontal="center" vertical="top" wrapText="1"/>
    </xf>
    <xf numFmtId="0" fontId="0" fillId="0" borderId="0" xfId="0"/>
    <xf numFmtId="0" fontId="0" fillId="0" borderId="0" xfId="0" applyAlignment="1">
      <alignment vertical="top" wrapText="1"/>
    </xf>
    <xf numFmtId="0" fontId="84" fillId="0" borderId="0" xfId="0" applyFont="1" applyAlignment="1">
      <alignment vertical="top" wrapText="1"/>
    </xf>
    <xf numFmtId="0" fontId="85" fillId="0" borderId="0" xfId="0" applyFont="1" applyAlignment="1">
      <alignment vertical="top" wrapText="1"/>
    </xf>
    <xf numFmtId="0" fontId="0" fillId="0" borderId="0" xfId="0" quotePrefix="1" applyAlignment="1">
      <alignment horizontal="left" vertical="top" wrapText="1"/>
    </xf>
    <xf numFmtId="0" fontId="0" fillId="0" borderId="0" xfId="0" applyAlignment="1">
      <alignment horizontal="left" vertical="top" wrapText="1"/>
    </xf>
    <xf numFmtId="0" fontId="86" fillId="2" borderId="0" xfId="0" applyFont="1" applyFill="1" applyBorder="1" applyAlignment="1" applyProtection="1">
      <alignment horizontal="center" vertical="center"/>
    </xf>
    <xf numFmtId="0" fontId="25" fillId="2" borderId="0" xfId="3" applyFont="1" applyFill="1" applyBorder="1" applyAlignment="1">
      <alignment horizontal="left" vertical="top" wrapText="1"/>
    </xf>
    <xf numFmtId="0" fontId="53" fillId="2" borderId="0" xfId="3" applyFont="1" applyFill="1" applyBorder="1" applyAlignment="1">
      <alignment horizontal="center" vertical="center"/>
    </xf>
    <xf numFmtId="0" fontId="21" fillId="2" borderId="0" xfId="3" applyFont="1" applyFill="1" applyBorder="1" applyAlignment="1">
      <alignment horizontal="left" vertical="top" wrapText="1"/>
    </xf>
    <xf numFmtId="0" fontId="25" fillId="2" borderId="0" xfId="3" applyFont="1" applyFill="1" applyBorder="1" applyAlignment="1">
      <alignment horizontal="left" vertical="center" wrapText="1"/>
    </xf>
    <xf numFmtId="0" fontId="25" fillId="3" borderId="0" xfId="3" applyFont="1" applyFill="1" applyBorder="1" applyAlignment="1">
      <alignment horizontal="left" vertical="center" wrapText="1"/>
    </xf>
    <xf numFmtId="0" fontId="67" fillId="2" borderId="13" xfId="3" applyFont="1" applyFill="1" applyBorder="1" applyAlignment="1">
      <alignment horizontal="center" vertical="center" wrapText="1"/>
    </xf>
    <xf numFmtId="0" fontId="20" fillId="7" borderId="95" xfId="3" applyFont="1" applyFill="1" applyBorder="1" applyAlignment="1" applyProtection="1">
      <alignment horizontal="left" indent="1"/>
      <protection locked="0"/>
    </xf>
    <xf numFmtId="0" fontId="20" fillId="7" borderId="96" xfId="3" applyFont="1" applyFill="1" applyBorder="1" applyAlignment="1" applyProtection="1">
      <alignment horizontal="left" indent="1"/>
      <protection locked="0"/>
    </xf>
    <xf numFmtId="0" fontId="20" fillId="7" borderId="97" xfId="3" applyFont="1" applyFill="1" applyBorder="1" applyAlignment="1" applyProtection="1">
      <alignment horizontal="left" indent="1"/>
      <protection locked="0"/>
    </xf>
    <xf numFmtId="0" fontId="20" fillId="7" borderId="90" xfId="3" applyFont="1" applyFill="1" applyBorder="1" applyAlignment="1" applyProtection="1">
      <alignment horizontal="left" indent="1"/>
      <protection locked="0"/>
    </xf>
    <xf numFmtId="0" fontId="20" fillId="7" borderId="62" xfId="3" applyFont="1" applyFill="1" applyBorder="1" applyAlignment="1" applyProtection="1">
      <alignment horizontal="left" indent="1"/>
      <protection locked="0"/>
    </xf>
    <xf numFmtId="0" fontId="20" fillId="7" borderId="91" xfId="3" applyFont="1" applyFill="1" applyBorder="1" applyAlignment="1" applyProtection="1">
      <alignment horizontal="left" indent="1"/>
      <protection locked="0"/>
    </xf>
    <xf numFmtId="0" fontId="20" fillId="7" borderId="75" xfId="3" applyFont="1" applyFill="1" applyBorder="1" applyAlignment="1" applyProtection="1">
      <alignment horizontal="left" indent="1"/>
      <protection locked="0"/>
    </xf>
    <xf numFmtId="0" fontId="20" fillId="7" borderId="59" xfId="3" applyFont="1" applyFill="1" applyBorder="1" applyAlignment="1" applyProtection="1">
      <alignment horizontal="left" indent="1"/>
      <protection locked="0"/>
    </xf>
    <xf numFmtId="0" fontId="20" fillId="7" borderId="76" xfId="3" applyFont="1" applyFill="1" applyBorder="1" applyAlignment="1" applyProtection="1">
      <alignment horizontal="left" indent="1"/>
      <protection locked="0"/>
    </xf>
    <xf numFmtId="0" fontId="20" fillId="7" borderId="92" xfId="3" applyFont="1" applyFill="1" applyBorder="1" applyAlignment="1" applyProtection="1">
      <alignment horizontal="left" indent="1"/>
      <protection locked="0"/>
    </xf>
    <xf numFmtId="0" fontId="20" fillId="7" borderId="93" xfId="3" applyFont="1" applyFill="1" applyBorder="1" applyAlignment="1" applyProtection="1">
      <alignment horizontal="left" indent="1"/>
      <protection locked="0"/>
    </xf>
    <xf numFmtId="0" fontId="20" fillId="7" borderId="94" xfId="3" applyFont="1" applyFill="1" applyBorder="1" applyAlignment="1" applyProtection="1">
      <alignment horizontal="left" indent="1"/>
      <protection locked="0"/>
    </xf>
    <xf numFmtId="0" fontId="20" fillId="7" borderId="73" xfId="3" applyFont="1" applyFill="1" applyBorder="1" applyAlignment="1" applyProtection="1">
      <alignment horizontal="left" indent="1"/>
      <protection locked="0"/>
    </xf>
    <xf numFmtId="0" fontId="20" fillId="7" borderId="66" xfId="3" applyFont="1" applyFill="1" applyBorder="1" applyAlignment="1" applyProtection="1">
      <alignment horizontal="left" indent="1"/>
      <protection locked="0"/>
    </xf>
    <xf numFmtId="0" fontId="20" fillId="7" borderId="74" xfId="3" applyFont="1" applyFill="1" applyBorder="1" applyAlignment="1" applyProtection="1">
      <alignment horizontal="left" indent="1"/>
      <protection locked="0"/>
    </xf>
    <xf numFmtId="0" fontId="25" fillId="2" borderId="0" xfId="0" applyFont="1" applyFill="1" applyBorder="1" applyAlignment="1" applyProtection="1">
      <alignment horizontal="left" vertical="top" wrapText="1"/>
    </xf>
    <xf numFmtId="0" fontId="52" fillId="0" borderId="54" xfId="0" applyFont="1" applyFill="1" applyBorder="1" applyAlignment="1" applyProtection="1">
      <alignment horizontal="center" vertical="center" wrapText="1"/>
    </xf>
    <xf numFmtId="0" fontId="52" fillId="0" borderId="55" xfId="0" applyFont="1" applyFill="1" applyBorder="1" applyAlignment="1" applyProtection="1">
      <alignment horizontal="center" vertical="center" wrapText="1"/>
    </xf>
    <xf numFmtId="0" fontId="52" fillId="0" borderId="56" xfId="0" applyFont="1" applyFill="1" applyBorder="1" applyAlignment="1" applyProtection="1">
      <alignment horizontal="center" vertical="center" wrapText="1"/>
    </xf>
    <xf numFmtId="0" fontId="57" fillId="9" borderId="47" xfId="0" applyFont="1" applyFill="1" applyBorder="1" applyAlignment="1" applyProtection="1">
      <alignment horizontal="center" vertical="center"/>
    </xf>
    <xf numFmtId="0" fontId="24" fillId="2" borderId="12" xfId="0" applyFont="1" applyFill="1" applyBorder="1" applyAlignment="1" applyProtection="1">
      <alignment horizontal="center" vertical="center"/>
    </xf>
    <xf numFmtId="0" fontId="24" fillId="2" borderId="13" xfId="0" applyFont="1" applyFill="1" applyBorder="1" applyAlignment="1" applyProtection="1">
      <alignment horizontal="center" vertical="center"/>
    </xf>
    <xf numFmtId="0" fontId="53" fillId="2" borderId="0" xfId="3" applyFont="1" applyFill="1" applyBorder="1" applyAlignment="1" applyProtection="1">
      <alignment horizontal="center"/>
    </xf>
    <xf numFmtId="0" fontId="35" fillId="4" borderId="55" xfId="3" applyFont="1" applyFill="1" applyBorder="1" applyAlignment="1" applyProtection="1">
      <alignment horizontal="left"/>
      <protection locked="0"/>
    </xf>
    <xf numFmtId="0" fontId="58" fillId="2" borderId="55" xfId="0" applyFont="1" applyFill="1" applyBorder="1" applyAlignment="1" applyProtection="1">
      <alignment horizontal="left" vertical="center"/>
    </xf>
    <xf numFmtId="0" fontId="32" fillId="2" borderId="55" xfId="0" applyFont="1" applyFill="1" applyBorder="1" applyAlignment="1" applyProtection="1">
      <alignment horizontal="left" vertical="center"/>
    </xf>
    <xf numFmtId="0" fontId="73" fillId="2" borderId="0" xfId="3" applyFont="1" applyFill="1" applyBorder="1" applyAlignment="1" applyProtection="1">
      <alignment horizontal="center" vertical="center"/>
    </xf>
    <xf numFmtId="0" fontId="44" fillId="2" borderId="0" xfId="3" applyFont="1" applyFill="1" applyBorder="1" applyAlignment="1" applyProtection="1">
      <alignment horizontal="left" wrapText="1" indent="1"/>
    </xf>
    <xf numFmtId="0" fontId="3" fillId="0" borderId="0" xfId="3" applyFont="1" applyFill="1" applyBorder="1" applyAlignment="1">
      <alignment horizontal="left" vertical="top" wrapText="1"/>
    </xf>
    <xf numFmtId="0" fontId="3" fillId="0" borderId="0" xfId="3" applyFont="1" applyFill="1" applyBorder="1" applyAlignment="1" applyProtection="1">
      <alignment horizontal="left" vertical="center" wrapText="1"/>
    </xf>
    <xf numFmtId="0" fontId="53" fillId="2" borderId="0" xfId="3" applyFont="1" applyFill="1" applyBorder="1" applyAlignment="1" applyProtection="1">
      <alignment horizontal="center" vertical="center"/>
    </xf>
    <xf numFmtId="0" fontId="11" fillId="5" borderId="12" xfId="3" applyFont="1" applyFill="1" applyBorder="1" applyAlignment="1" applyProtection="1">
      <alignment horizontal="center" vertical="center"/>
    </xf>
    <xf numFmtId="0" fontId="11" fillId="5" borderId="13" xfId="3" applyFont="1" applyFill="1" applyBorder="1" applyAlignment="1" applyProtection="1">
      <alignment horizontal="center" vertical="center"/>
    </xf>
    <xf numFmtId="0" fontId="11" fillId="5" borderId="14" xfId="3" applyFont="1" applyFill="1" applyBorder="1" applyAlignment="1" applyProtection="1">
      <alignment horizontal="center" vertical="center"/>
    </xf>
    <xf numFmtId="0" fontId="3" fillId="0" borderId="20" xfId="3" applyFont="1" applyFill="1" applyBorder="1" applyAlignment="1" applyProtection="1">
      <alignment horizontal="left" vertical="center" wrapText="1" indent="1"/>
    </xf>
    <xf numFmtId="0" fontId="3" fillId="0" borderId="21" xfId="3" applyFont="1" applyFill="1" applyBorder="1" applyAlignment="1" applyProtection="1">
      <alignment horizontal="left" vertical="center" wrapText="1" indent="1"/>
    </xf>
    <xf numFmtId="0" fontId="3" fillId="0" borderId="23" xfId="3" applyFont="1" applyFill="1" applyBorder="1" applyAlignment="1" applyProtection="1">
      <alignment horizontal="left" vertical="center" wrapText="1" indent="1"/>
    </xf>
    <xf numFmtId="0" fontId="3" fillId="0" borderId="0" xfId="3" applyFont="1" applyFill="1" applyBorder="1" applyAlignment="1" applyProtection="1">
      <alignment horizontal="left" vertical="center" wrapText="1" indent="1"/>
    </xf>
    <xf numFmtId="0" fontId="3" fillId="0" borderId="25" xfId="3" applyFont="1" applyFill="1" applyBorder="1" applyAlignment="1" applyProtection="1">
      <alignment horizontal="left" vertical="center" wrapText="1" indent="1"/>
    </xf>
    <xf numFmtId="0" fontId="3" fillId="0" borderId="26" xfId="3" applyFont="1" applyFill="1" applyBorder="1" applyAlignment="1" applyProtection="1">
      <alignment horizontal="left" vertical="center" wrapText="1" indent="1"/>
    </xf>
    <xf numFmtId="0" fontId="3" fillId="6" borderId="38" xfId="3" applyFont="1" applyFill="1" applyBorder="1" applyAlignment="1" applyProtection="1">
      <alignment horizontal="left" vertical="center" wrapText="1" indent="1"/>
    </xf>
    <xf numFmtId="0" fontId="3" fillId="6" borderId="39" xfId="3" applyFont="1" applyFill="1" applyBorder="1" applyAlignment="1" applyProtection="1">
      <alignment horizontal="left" vertical="center" wrapText="1" indent="1"/>
    </xf>
    <xf numFmtId="0" fontId="3" fillId="6" borderId="40" xfId="3" applyFont="1" applyFill="1" applyBorder="1" applyAlignment="1" applyProtection="1">
      <alignment horizontal="left" vertical="center" wrapText="1" indent="1"/>
    </xf>
    <xf numFmtId="0" fontId="11" fillId="4" borderId="12" xfId="3" applyFont="1" applyFill="1" applyBorder="1" applyAlignment="1" applyProtection="1">
      <alignment horizontal="center" vertical="center"/>
    </xf>
    <xf numFmtId="0" fontId="11" fillId="4" borderId="13" xfId="3" applyFont="1" applyFill="1" applyBorder="1" applyAlignment="1" applyProtection="1">
      <alignment horizontal="center" vertical="center"/>
    </xf>
    <xf numFmtId="0" fontId="11" fillId="4" borderId="14" xfId="3" applyFont="1" applyFill="1" applyBorder="1" applyAlignment="1" applyProtection="1">
      <alignment horizontal="center" vertical="center"/>
    </xf>
    <xf numFmtId="0" fontId="72" fillId="2" borderId="0" xfId="0" applyFont="1" applyFill="1" applyBorder="1" applyAlignment="1" applyProtection="1">
      <alignment horizontal="center"/>
    </xf>
    <xf numFmtId="0" fontId="8" fillId="2" borderId="0" xfId="3" applyFont="1" applyFill="1" applyBorder="1" applyAlignment="1" applyProtection="1">
      <alignment horizontal="left" vertical="center" wrapText="1"/>
    </xf>
    <xf numFmtId="0" fontId="20" fillId="2" borderId="0" xfId="3" applyFont="1" applyFill="1" applyBorder="1" applyAlignment="1" applyProtection="1">
      <alignment horizontal="left" vertical="center" wrapText="1"/>
    </xf>
    <xf numFmtId="0" fontId="8" fillId="5" borderId="58" xfId="3" applyFont="1" applyFill="1" applyBorder="1" applyAlignment="1" applyProtection="1">
      <alignment horizontal="left" vertical="center" indent="1"/>
    </xf>
    <xf numFmtId="0" fontId="8" fillId="5" borderId="59" xfId="3" applyFont="1" applyFill="1" applyBorder="1" applyAlignment="1" applyProtection="1">
      <alignment horizontal="left" vertical="center" indent="1"/>
    </xf>
    <xf numFmtId="0" fontId="8" fillId="5" borderId="60" xfId="3" applyFont="1" applyFill="1" applyBorder="1" applyAlignment="1" applyProtection="1">
      <alignment horizontal="left" vertical="center" indent="1"/>
    </xf>
    <xf numFmtId="0" fontId="16" fillId="2" borderId="99" xfId="3" applyFont="1" applyFill="1" applyBorder="1" applyAlignment="1" applyProtection="1">
      <alignment horizontal="left" vertical="center" wrapText="1" indent="1"/>
    </xf>
    <xf numFmtId="0" fontId="16" fillId="2" borderId="59" xfId="3" applyFont="1" applyFill="1" applyBorder="1" applyAlignment="1" applyProtection="1">
      <alignment horizontal="left" vertical="center" wrapText="1" indent="1"/>
    </xf>
    <xf numFmtId="0" fontId="8" fillId="2" borderId="58" xfId="3" applyFont="1" applyFill="1" applyBorder="1" applyAlignment="1" applyProtection="1">
      <alignment horizontal="left" vertical="center" wrapText="1" indent="1"/>
    </xf>
    <xf numFmtId="0" fontId="8" fillId="2" borderId="59" xfId="3" applyFont="1" applyFill="1" applyBorder="1" applyAlignment="1" applyProtection="1">
      <alignment horizontal="left" vertical="center" wrapText="1" indent="1"/>
    </xf>
    <xf numFmtId="0" fontId="8" fillId="2" borderId="60" xfId="3" applyFont="1" applyFill="1" applyBorder="1" applyAlignment="1" applyProtection="1">
      <alignment horizontal="left" vertical="center" wrapText="1" indent="1"/>
    </xf>
    <xf numFmtId="0" fontId="16" fillId="9" borderId="64" xfId="3" applyFont="1" applyFill="1" applyBorder="1" applyAlignment="1" applyProtection="1">
      <alignment horizontal="center" vertical="center"/>
    </xf>
    <xf numFmtId="0" fontId="16" fillId="9" borderId="65" xfId="3" applyFont="1" applyFill="1" applyBorder="1" applyAlignment="1" applyProtection="1">
      <alignment horizontal="center" vertical="center"/>
    </xf>
    <xf numFmtId="0" fontId="16" fillId="9" borderId="100" xfId="3" applyFont="1" applyFill="1" applyBorder="1" applyAlignment="1" applyProtection="1">
      <alignment horizontal="center" vertical="center"/>
    </xf>
    <xf numFmtId="0" fontId="8" fillId="5" borderId="58" xfId="3" applyFont="1" applyFill="1" applyBorder="1" applyAlignment="1" applyProtection="1">
      <alignment horizontal="left" vertical="center" wrapText="1" indent="1"/>
    </xf>
    <xf numFmtId="0" fontId="8" fillId="5" borderId="59" xfId="3" applyFont="1" applyFill="1" applyBorder="1" applyAlignment="1" applyProtection="1">
      <alignment horizontal="left" vertical="center" wrapText="1" indent="1"/>
    </xf>
    <xf numFmtId="0" fontId="8" fillId="5" borderId="60" xfId="3" applyFont="1" applyFill="1" applyBorder="1" applyAlignment="1" applyProtection="1">
      <alignment horizontal="left" vertical="center" wrapText="1" indent="1"/>
    </xf>
    <xf numFmtId="0" fontId="8" fillId="10" borderId="58" xfId="3" applyFont="1" applyFill="1" applyBorder="1" applyAlignment="1" applyProtection="1">
      <alignment horizontal="left" vertical="center" indent="1"/>
    </xf>
    <xf numFmtId="0" fontId="8" fillId="10" borderId="59" xfId="3" applyFont="1" applyFill="1" applyBorder="1" applyAlignment="1" applyProtection="1">
      <alignment horizontal="left" vertical="center" indent="1"/>
    </xf>
    <xf numFmtId="0" fontId="8" fillId="10" borderId="60" xfId="3" applyFont="1" applyFill="1" applyBorder="1" applyAlignment="1" applyProtection="1">
      <alignment horizontal="left" vertical="center" indent="1"/>
    </xf>
    <xf numFmtId="0" fontId="8" fillId="10" borderId="58" xfId="3" applyFont="1" applyFill="1" applyBorder="1" applyAlignment="1" applyProtection="1">
      <alignment horizontal="left" vertical="center" wrapText="1" indent="1"/>
    </xf>
    <xf numFmtId="0" fontId="8" fillId="10" borderId="59" xfId="3" applyFont="1" applyFill="1" applyBorder="1" applyAlignment="1" applyProtection="1">
      <alignment horizontal="left" vertical="center" wrapText="1" indent="1"/>
    </xf>
    <xf numFmtId="0" fontId="8" fillId="10" borderId="60" xfId="3" applyFont="1" applyFill="1" applyBorder="1" applyAlignment="1" applyProtection="1">
      <alignment horizontal="left" vertical="center" wrapText="1" indent="1"/>
    </xf>
    <xf numFmtId="0" fontId="4" fillId="0" borderId="38" xfId="3" applyFont="1" applyFill="1" applyBorder="1" applyAlignment="1" applyProtection="1">
      <alignment horizontal="left" vertical="center" wrapText="1" indent="1"/>
    </xf>
    <xf numFmtId="0" fontId="4" fillId="0" borderId="39" xfId="3" applyFont="1" applyFill="1" applyBorder="1" applyAlignment="1" applyProtection="1">
      <alignment horizontal="left" vertical="center" wrapText="1" indent="1"/>
    </xf>
    <xf numFmtId="0" fontId="4" fillId="0" borderId="40" xfId="3" applyFont="1" applyFill="1" applyBorder="1" applyAlignment="1" applyProtection="1">
      <alignment horizontal="left" vertical="center" wrapText="1" indent="1"/>
    </xf>
    <xf numFmtId="0" fontId="4" fillId="5" borderId="38" xfId="3" applyFont="1" applyFill="1" applyBorder="1" applyAlignment="1" applyProtection="1">
      <alignment horizontal="left" vertical="center" wrapText="1" indent="1"/>
    </xf>
    <xf numFmtId="0" fontId="4" fillId="5" borderId="39" xfId="3" applyFont="1" applyFill="1" applyBorder="1" applyAlignment="1" applyProtection="1">
      <alignment horizontal="left" vertical="center" wrapText="1" indent="1"/>
    </xf>
    <xf numFmtId="0" fontId="4" fillId="5" borderId="40" xfId="3" applyFont="1" applyFill="1" applyBorder="1" applyAlignment="1" applyProtection="1">
      <alignment horizontal="left" vertical="center" wrapText="1" indent="1"/>
    </xf>
    <xf numFmtId="0" fontId="80" fillId="7" borderId="12" xfId="3" applyFont="1" applyFill="1" applyBorder="1" applyAlignment="1" applyProtection="1">
      <alignment horizontal="left" vertical="center" indent="1"/>
    </xf>
    <xf numFmtId="0" fontId="80" fillId="7" borderId="14" xfId="3" applyFont="1" applyFill="1" applyBorder="1" applyAlignment="1" applyProtection="1">
      <alignment horizontal="left" vertical="center" indent="1"/>
    </xf>
    <xf numFmtId="0" fontId="8" fillId="2" borderId="0" xfId="3" applyFont="1" applyFill="1" applyBorder="1" applyAlignment="1" applyProtection="1">
      <alignment horizontal="left" vertical="top" wrapText="1"/>
    </xf>
    <xf numFmtId="0" fontId="70" fillId="2" borderId="104" xfId="3" applyFont="1" applyFill="1" applyBorder="1" applyAlignment="1" applyProtection="1">
      <alignment horizontal="left" vertical="center" indent="1"/>
    </xf>
    <xf numFmtId="0" fontId="70" fillId="2" borderId="100" xfId="3" applyFont="1" applyFill="1" applyBorder="1" applyAlignment="1" applyProtection="1">
      <alignment horizontal="left" vertical="center" indent="1"/>
    </xf>
    <xf numFmtId="0" fontId="70" fillId="2" borderId="90" xfId="3" applyFont="1" applyFill="1" applyBorder="1" applyAlignment="1" applyProtection="1">
      <alignment horizontal="left" vertical="center" indent="1"/>
    </xf>
    <xf numFmtId="0" fontId="70" fillId="2" borderId="105" xfId="3" applyFont="1" applyFill="1" applyBorder="1" applyAlignment="1" applyProtection="1">
      <alignment horizontal="left" vertical="center" indent="1"/>
    </xf>
    <xf numFmtId="0" fontId="8" fillId="7" borderId="58" xfId="3" applyFont="1" applyFill="1" applyBorder="1" applyAlignment="1" applyProtection="1">
      <alignment horizontal="left" vertical="center" wrapText="1" indent="1"/>
    </xf>
    <xf numFmtId="0" fontId="8" fillId="7" borderId="59" xfId="3" applyFont="1" applyFill="1" applyBorder="1" applyAlignment="1" applyProtection="1">
      <alignment horizontal="left" vertical="center" wrapText="1" indent="1"/>
    </xf>
    <xf numFmtId="0" fontId="8" fillId="7" borderId="60" xfId="3" applyFont="1" applyFill="1" applyBorder="1" applyAlignment="1" applyProtection="1">
      <alignment horizontal="left" vertical="center" wrapText="1" indent="1"/>
    </xf>
    <xf numFmtId="0" fontId="39" fillId="2" borderId="106" xfId="3" applyFont="1" applyFill="1" applyBorder="1" applyAlignment="1" applyProtection="1">
      <alignment horizontal="center" vertical="center"/>
    </xf>
    <xf numFmtId="0" fontId="39" fillId="2" borderId="103" xfId="3" applyFont="1" applyFill="1" applyBorder="1" applyAlignment="1" applyProtection="1">
      <alignment horizontal="center" vertical="center"/>
    </xf>
    <xf numFmtId="0" fontId="16" fillId="2" borderId="20" xfId="3" applyFont="1" applyFill="1" applyBorder="1" applyAlignment="1" applyProtection="1">
      <alignment horizontal="left" vertical="center" indent="1"/>
    </xf>
    <xf numFmtId="0" fontId="16" fillId="2" borderId="107" xfId="3" applyFont="1" applyFill="1" applyBorder="1" applyAlignment="1" applyProtection="1">
      <alignment horizontal="left" vertical="center" indent="1"/>
    </xf>
    <xf numFmtId="0" fontId="16" fillId="2" borderId="90" xfId="3" applyFont="1" applyFill="1" applyBorder="1" applyAlignment="1" applyProtection="1">
      <alignment horizontal="left" vertical="center" indent="1"/>
    </xf>
    <xf numFmtId="0" fontId="16" fillId="2" borderId="105" xfId="3" applyFont="1" applyFill="1" applyBorder="1" applyAlignment="1" applyProtection="1">
      <alignment horizontal="left" vertical="center" indent="1"/>
    </xf>
    <xf numFmtId="0" fontId="16" fillId="2" borderId="28" xfId="3" applyFont="1" applyFill="1" applyBorder="1" applyAlignment="1" applyProtection="1">
      <alignment horizontal="left" vertical="center" indent="1"/>
    </xf>
    <xf numFmtId="0" fontId="16" fillId="2" borderId="29" xfId="3" applyFont="1" applyFill="1" applyBorder="1" applyAlignment="1" applyProtection="1">
      <alignment horizontal="left" vertical="center" indent="1"/>
    </xf>
    <xf numFmtId="0" fontId="16" fillId="2" borderId="61" xfId="3" applyFont="1" applyFill="1" applyBorder="1" applyAlignment="1" applyProtection="1">
      <alignment horizontal="left" vertical="center" indent="1"/>
    </xf>
    <xf numFmtId="0" fontId="7" fillId="5" borderId="58" xfId="3" applyFont="1" applyFill="1" applyBorder="1" applyAlignment="1" applyProtection="1">
      <alignment horizontal="left" vertical="center" wrapText="1" indent="1"/>
    </xf>
    <xf numFmtId="0" fontId="7" fillId="5" borderId="59" xfId="3" applyFont="1" applyFill="1" applyBorder="1" applyAlignment="1" applyProtection="1">
      <alignment horizontal="left" vertical="center" wrapText="1" indent="1"/>
    </xf>
    <xf numFmtId="0" fontId="7" fillId="5" borderId="60" xfId="3" applyFont="1" applyFill="1" applyBorder="1" applyAlignment="1" applyProtection="1">
      <alignment horizontal="left" vertical="center" wrapText="1" indent="1"/>
    </xf>
    <xf numFmtId="0" fontId="39" fillId="2" borderId="102" xfId="3" applyFont="1" applyFill="1" applyBorder="1" applyAlignment="1" applyProtection="1">
      <alignment horizontal="center" vertical="center"/>
    </xf>
  </cellXfs>
  <cellStyles count="9">
    <cellStyle name="Comma" xfId="1" builtinId="3"/>
    <cellStyle name="Comma 2" xfId="8"/>
    <cellStyle name="Currency" xfId="4" builtinId="4"/>
    <cellStyle name="Currency 2" xfId="7"/>
    <cellStyle name="Hyperlink" xfId="5" builtinId="8"/>
    <cellStyle name="Normal" xfId="0" builtinId="0"/>
    <cellStyle name="Normal 2" xfId="3"/>
    <cellStyle name="Normal 3" xfId="6"/>
    <cellStyle name="Percent" xfId="2" builtinId="5"/>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0070C0"/>
      </font>
    </dxf>
    <dxf>
      <font>
        <color theme="0"/>
      </font>
    </dxf>
    <dxf>
      <font>
        <color theme="0"/>
      </font>
    </dxf>
    <dxf>
      <font>
        <color theme="0"/>
      </font>
    </dxf>
    <dxf>
      <font>
        <color rgb="FF9C0006"/>
      </font>
      <fill>
        <patternFill>
          <bgColor rgb="FFFFC7CE"/>
        </patternFill>
      </fill>
    </dxf>
    <dxf>
      <font>
        <color rgb="FFFFFF00"/>
      </font>
    </dxf>
    <dxf>
      <font>
        <color theme="0"/>
      </font>
    </dxf>
    <dxf>
      <font>
        <color theme="0"/>
      </font>
    </dxf>
    <dxf>
      <font>
        <color theme="0"/>
      </font>
    </dxf>
  </dxfs>
  <tableStyles count="0" defaultTableStyle="TableStyleMedium9" defaultPivotStyle="PivotStyleLight16"/>
  <colors>
    <mruColors>
      <color rgb="FF0000FF"/>
      <color rgb="FFFBDC9F"/>
      <color rgb="FFC2DDB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16</xdr:col>
      <xdr:colOff>133350</xdr:colOff>
      <xdr:row>12</xdr:row>
      <xdr:rowOff>123825</xdr:rowOff>
    </xdr:from>
    <xdr:to>
      <xdr:col>19</xdr:col>
      <xdr:colOff>351539</xdr:colOff>
      <xdr:row>14</xdr:row>
      <xdr:rowOff>780889</xdr:rowOff>
    </xdr:to>
    <xdr:pic>
      <xdr:nvPicPr>
        <xdr:cNvPr id="4" name="Picture 3"/>
        <xdr:cNvPicPr>
          <a:picLocks noChangeAspect="1"/>
        </xdr:cNvPicPr>
      </xdr:nvPicPr>
      <xdr:blipFill>
        <a:blip xmlns:r="http://schemas.openxmlformats.org/officeDocument/2006/relationships" r:embed="rId1"/>
        <a:stretch>
          <a:fillRect/>
        </a:stretch>
      </xdr:blipFill>
      <xdr:spPr>
        <a:xfrm>
          <a:off x="9848850" y="2714625"/>
          <a:ext cx="7085714" cy="1285714"/>
        </a:xfrm>
        <a:prstGeom prst="rect">
          <a:avLst/>
        </a:prstGeom>
        <a:ln w="12700">
          <a:solidFill>
            <a:schemeClr val="accent1"/>
          </a:solidFill>
        </a:ln>
      </xdr:spPr>
    </xdr:pic>
    <xdr:clientData/>
  </xdr:twoCellAnchor>
  <xdr:twoCellAnchor editAs="oneCell">
    <xdr:from>
      <xdr:col>16</xdr:col>
      <xdr:colOff>9525</xdr:colOff>
      <xdr:row>0</xdr:row>
      <xdr:rowOff>0</xdr:rowOff>
    </xdr:from>
    <xdr:to>
      <xdr:col>18</xdr:col>
      <xdr:colOff>313462</xdr:colOff>
      <xdr:row>12</xdr:row>
      <xdr:rowOff>77570</xdr:rowOff>
    </xdr:to>
    <xdr:pic>
      <xdr:nvPicPr>
        <xdr:cNvPr id="2" name="Picture 1"/>
        <xdr:cNvPicPr>
          <a:picLocks noChangeAspect="1"/>
        </xdr:cNvPicPr>
      </xdr:nvPicPr>
      <xdr:blipFill rotWithShape="1">
        <a:blip xmlns:r="http://schemas.openxmlformats.org/officeDocument/2006/relationships" r:embed="rId2"/>
        <a:srcRect t="4080"/>
        <a:stretch/>
      </xdr:blipFill>
      <xdr:spPr>
        <a:xfrm>
          <a:off x="9725025" y="0"/>
          <a:ext cx="6638062" cy="2687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42</xdr:row>
      <xdr:rowOff>9525</xdr:rowOff>
    </xdr:from>
    <xdr:to>
      <xdr:col>14</xdr:col>
      <xdr:colOff>9525</xdr:colOff>
      <xdr:row>48</xdr:row>
      <xdr:rowOff>620467</xdr:rowOff>
    </xdr:to>
    <xdr:pic>
      <xdr:nvPicPr>
        <xdr:cNvPr id="4" name="Picture 3"/>
        <xdr:cNvPicPr>
          <a:picLocks noChangeAspect="1"/>
        </xdr:cNvPicPr>
      </xdr:nvPicPr>
      <xdr:blipFill rotWithShape="1">
        <a:blip xmlns:r="http://schemas.openxmlformats.org/officeDocument/2006/relationships" r:embed="rId1"/>
        <a:srcRect t="2871"/>
        <a:stretch/>
      </xdr:blipFill>
      <xdr:spPr>
        <a:xfrm>
          <a:off x="0" y="11001375"/>
          <a:ext cx="8782050" cy="1649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25"/>
  <sheetViews>
    <sheetView tabSelected="1" zoomScale="93" zoomScaleNormal="93" workbookViewId="0">
      <selection activeCell="B1" sqref="B1:N1"/>
    </sheetView>
  </sheetViews>
  <sheetFormatPr defaultRowHeight="12.75" x14ac:dyDescent="0.2"/>
  <cols>
    <col min="1" max="1" width="3" style="25" customWidth="1"/>
    <col min="2" max="2" width="2.5" style="25" customWidth="1"/>
    <col min="3" max="3" width="11.5" style="25" customWidth="1"/>
    <col min="4" max="4" width="15.6640625" style="25" customWidth="1"/>
    <col min="5" max="5" width="11.83203125" style="25" customWidth="1"/>
    <col min="6" max="6" width="5.1640625" style="25" customWidth="1"/>
    <col min="7" max="12" width="9.33203125" style="25"/>
    <col min="13" max="13" width="18.83203125" style="25" customWidth="1"/>
    <col min="14" max="14" width="26.83203125" style="25" customWidth="1"/>
    <col min="15" max="15" width="4" style="25" customWidth="1"/>
    <col min="16" max="16384" width="9.33203125" style="25"/>
  </cols>
  <sheetData>
    <row r="1" spans="1:14" ht="33.75" customHeight="1" x14ac:dyDescent="0.2">
      <c r="B1" s="441" t="s">
        <v>280</v>
      </c>
      <c r="C1" s="441"/>
      <c r="D1" s="441"/>
      <c r="E1" s="441"/>
      <c r="F1" s="441"/>
      <c r="G1" s="441"/>
      <c r="H1" s="441"/>
      <c r="I1" s="441"/>
      <c r="J1" s="441"/>
      <c r="K1" s="441"/>
      <c r="L1" s="441"/>
      <c r="M1" s="441"/>
      <c r="N1" s="441"/>
    </row>
    <row r="2" spans="1:14" ht="18.75" customHeight="1" thickBot="1" x14ac:dyDescent="0.25">
      <c r="B2" s="345"/>
      <c r="C2" s="345"/>
      <c r="D2" s="345"/>
      <c r="E2" s="345"/>
      <c r="F2" s="345"/>
      <c r="G2" s="345"/>
      <c r="H2" s="345"/>
      <c r="I2" s="345"/>
      <c r="J2" s="345"/>
      <c r="K2" s="345"/>
      <c r="L2" s="345"/>
      <c r="M2" s="345"/>
      <c r="N2" s="345"/>
    </row>
    <row r="3" spans="1:14" ht="6.75" customHeight="1" thickTop="1" thickBot="1" x14ac:dyDescent="0.25">
      <c r="B3" s="340"/>
      <c r="C3" s="341"/>
      <c r="D3" s="340"/>
      <c r="E3" s="340"/>
      <c r="F3" s="340"/>
      <c r="G3" s="340"/>
      <c r="H3" s="340"/>
      <c r="I3" s="340"/>
      <c r="J3" s="340"/>
      <c r="K3" s="340"/>
      <c r="L3" s="340"/>
      <c r="M3" s="340"/>
      <c r="N3" s="340"/>
    </row>
    <row r="4" spans="1:14" s="348" customFormat="1" ht="48.75" customHeight="1" thickBot="1" x14ac:dyDescent="0.25">
      <c r="B4" s="445" t="s">
        <v>149</v>
      </c>
      <c r="C4" s="445"/>
      <c r="D4" s="445"/>
      <c r="E4" s="445"/>
      <c r="F4" s="445"/>
      <c r="G4" s="445"/>
      <c r="H4" s="445"/>
      <c r="I4" s="445"/>
      <c r="J4" s="445"/>
      <c r="K4" s="445"/>
      <c r="L4" s="445"/>
      <c r="M4" s="445"/>
      <c r="N4" s="445"/>
    </row>
    <row r="5" spans="1:14" s="348" customFormat="1" ht="6" customHeight="1" thickBot="1" x14ac:dyDescent="0.25">
      <c r="B5" s="342"/>
      <c r="C5" s="342"/>
      <c r="D5" s="342"/>
      <c r="E5" s="342"/>
      <c r="F5" s="342"/>
      <c r="G5" s="342"/>
      <c r="H5" s="342"/>
      <c r="I5" s="342"/>
      <c r="J5" s="342"/>
      <c r="K5" s="342"/>
      <c r="L5" s="342"/>
      <c r="M5" s="342"/>
      <c r="N5" s="342"/>
    </row>
    <row r="6" spans="1:14" s="348" customFormat="1" ht="32.25" customHeight="1" thickTop="1" x14ac:dyDescent="0.3">
      <c r="B6" s="331" t="s">
        <v>161</v>
      </c>
      <c r="C6" s="330"/>
      <c r="D6" s="330"/>
      <c r="E6" s="330"/>
      <c r="F6" s="330"/>
      <c r="G6" s="330"/>
      <c r="H6" s="330"/>
      <c r="I6" s="330"/>
      <c r="J6" s="330"/>
      <c r="K6" s="330"/>
      <c r="L6" s="330"/>
      <c r="M6" s="330"/>
      <c r="N6" s="330"/>
    </row>
    <row r="7" spans="1:14" s="348" customFormat="1" ht="32.25" customHeight="1" x14ac:dyDescent="0.2">
      <c r="A7" s="241"/>
      <c r="B7" s="41" t="s">
        <v>59</v>
      </c>
      <c r="C7" s="443" t="s">
        <v>124</v>
      </c>
      <c r="D7" s="443"/>
      <c r="E7" s="443"/>
      <c r="F7" s="443"/>
      <c r="G7" s="443"/>
      <c r="H7" s="443"/>
      <c r="I7" s="443"/>
      <c r="J7" s="443"/>
      <c r="K7" s="443"/>
      <c r="L7" s="443"/>
      <c r="M7" s="443"/>
      <c r="N7" s="443"/>
    </row>
    <row r="8" spans="1:14" s="348" customFormat="1" ht="36.75" customHeight="1" x14ac:dyDescent="0.2">
      <c r="A8" s="241"/>
      <c r="B8" s="42" t="s">
        <v>59</v>
      </c>
      <c r="C8" s="442" t="s">
        <v>282</v>
      </c>
      <c r="D8" s="442"/>
      <c r="E8" s="442"/>
      <c r="F8" s="442"/>
      <c r="G8" s="442"/>
      <c r="H8" s="442"/>
      <c r="I8" s="442"/>
      <c r="J8" s="442"/>
      <c r="K8" s="442"/>
      <c r="L8" s="442"/>
      <c r="M8" s="442"/>
      <c r="N8" s="442"/>
    </row>
    <row r="9" spans="1:14" s="348" customFormat="1" ht="49.5" customHeight="1" x14ac:dyDescent="0.2">
      <c r="A9" s="241"/>
      <c r="B9" s="42" t="s">
        <v>59</v>
      </c>
      <c r="C9" s="444" t="s">
        <v>243</v>
      </c>
      <c r="D9" s="444"/>
      <c r="E9" s="444"/>
      <c r="F9" s="444"/>
      <c r="G9" s="444"/>
      <c r="H9" s="444"/>
      <c r="I9" s="444"/>
      <c r="J9" s="444"/>
      <c r="K9" s="444"/>
      <c r="L9" s="444"/>
      <c r="M9" s="444"/>
      <c r="N9" s="444"/>
    </row>
    <row r="10" spans="1:14" s="348" customFormat="1" ht="32.25" customHeight="1" x14ac:dyDescent="0.2">
      <c r="A10" s="40"/>
      <c r="B10" s="42" t="s">
        <v>59</v>
      </c>
      <c r="C10" s="443" t="s">
        <v>281</v>
      </c>
      <c r="D10" s="443"/>
      <c r="E10" s="443"/>
      <c r="F10" s="443"/>
      <c r="G10" s="443"/>
      <c r="H10" s="443"/>
      <c r="I10" s="443"/>
      <c r="J10" s="443"/>
      <c r="K10" s="443"/>
      <c r="L10" s="443"/>
      <c r="M10" s="443"/>
      <c r="N10" s="443"/>
    </row>
    <row r="11" spans="1:14" s="348" customFormat="1" ht="32.25" customHeight="1" x14ac:dyDescent="0.2">
      <c r="A11" s="40"/>
      <c r="B11" s="42" t="s">
        <v>59</v>
      </c>
      <c r="C11" s="443" t="s">
        <v>125</v>
      </c>
      <c r="D11" s="443"/>
      <c r="E11" s="443"/>
      <c r="F11" s="443"/>
      <c r="G11" s="443"/>
      <c r="H11" s="443"/>
      <c r="I11" s="443"/>
      <c r="J11" s="443"/>
      <c r="K11" s="443"/>
      <c r="L11" s="443"/>
      <c r="M11" s="443"/>
      <c r="N11" s="443"/>
    </row>
    <row r="12" spans="1:14" s="348" customFormat="1" ht="32.25" customHeight="1" x14ac:dyDescent="0.3">
      <c r="A12" s="40"/>
      <c r="B12" s="349" t="s">
        <v>238</v>
      </c>
      <c r="C12" s="346"/>
      <c r="D12" s="346"/>
      <c r="E12" s="346"/>
      <c r="F12" s="346"/>
      <c r="G12" s="346"/>
      <c r="H12" s="346"/>
      <c r="I12" s="346"/>
      <c r="J12" s="346"/>
      <c r="K12" s="346"/>
      <c r="L12" s="346"/>
      <c r="M12" s="346"/>
      <c r="N12" s="346"/>
    </row>
    <row r="13" spans="1:14" s="348" customFormat="1" ht="32.25" customHeight="1" x14ac:dyDescent="0.2">
      <c r="A13" s="40"/>
      <c r="B13" s="42" t="s">
        <v>59</v>
      </c>
      <c r="C13" s="440" t="s">
        <v>239</v>
      </c>
      <c r="D13" s="440"/>
      <c r="E13" s="440"/>
      <c r="F13" s="440"/>
      <c r="G13" s="440"/>
      <c r="H13" s="440"/>
      <c r="I13" s="440"/>
      <c r="J13" s="440"/>
      <c r="K13" s="440"/>
      <c r="L13" s="440"/>
      <c r="M13" s="440"/>
      <c r="N13" s="440"/>
    </row>
    <row r="14" spans="1:14" s="348" customFormat="1" ht="33" customHeight="1" x14ac:dyDescent="0.2">
      <c r="A14" s="40"/>
      <c r="B14" s="42" t="s">
        <v>59</v>
      </c>
      <c r="C14" s="440" t="s">
        <v>240</v>
      </c>
      <c r="D14" s="440"/>
      <c r="E14" s="440"/>
      <c r="F14" s="440"/>
      <c r="G14" s="440"/>
      <c r="H14" s="440"/>
      <c r="I14" s="440"/>
      <c r="J14" s="440"/>
      <c r="K14" s="440"/>
      <c r="L14" s="440"/>
      <c r="M14" s="440"/>
      <c r="N14" s="440"/>
    </row>
    <row r="15" spans="1:14" s="348" customFormat="1" ht="18" customHeight="1" x14ac:dyDescent="0.2">
      <c r="A15" s="40"/>
      <c r="B15" s="42" t="s">
        <v>59</v>
      </c>
      <c r="C15" s="440" t="s">
        <v>241</v>
      </c>
      <c r="D15" s="440"/>
      <c r="E15" s="440"/>
      <c r="F15" s="440"/>
      <c r="G15" s="440"/>
      <c r="H15" s="440"/>
      <c r="I15" s="440"/>
      <c r="J15" s="440"/>
      <c r="K15" s="440"/>
      <c r="L15" s="440"/>
      <c r="M15" s="440"/>
      <c r="N15" s="440"/>
    </row>
    <row r="16" spans="1:14" s="348" customFormat="1" ht="22.5" customHeight="1" x14ac:dyDescent="0.2">
      <c r="A16" s="40"/>
      <c r="B16" s="42"/>
      <c r="C16" s="346"/>
      <c r="D16" s="346"/>
      <c r="E16" s="346"/>
      <c r="F16" s="346"/>
      <c r="G16" s="346"/>
      <c r="H16" s="346"/>
      <c r="I16" s="346"/>
      <c r="J16" s="346"/>
      <c r="K16" s="346"/>
      <c r="L16" s="346"/>
      <c r="M16" s="346"/>
      <c r="N16" s="346"/>
    </row>
    <row r="17" spans="2:13" s="26" customFormat="1" ht="41.25" customHeight="1" x14ac:dyDescent="0.45">
      <c r="D17" s="254" t="s">
        <v>96</v>
      </c>
      <c r="E17" s="242"/>
      <c r="F17" s="242"/>
      <c r="G17" s="242"/>
      <c r="H17" s="242"/>
      <c r="I17" s="242"/>
      <c r="J17" s="242"/>
      <c r="K17" s="242"/>
      <c r="L17" s="242"/>
      <c r="M17" s="243"/>
    </row>
    <row r="18" spans="2:13" s="26" customFormat="1" ht="15.75" customHeight="1" x14ac:dyDescent="0.2">
      <c r="D18" s="248"/>
      <c r="M18" s="244"/>
    </row>
    <row r="19" spans="2:13" s="26" customFormat="1" ht="27" customHeight="1" x14ac:dyDescent="0.2">
      <c r="D19" s="249" t="s">
        <v>126</v>
      </c>
      <c r="E19" s="38"/>
      <c r="F19" s="38"/>
      <c r="G19" s="38"/>
      <c r="H19" s="38"/>
      <c r="I19" s="251" t="s">
        <v>154</v>
      </c>
      <c r="J19" s="38"/>
      <c r="K19" s="38"/>
      <c r="L19" s="38"/>
      <c r="M19" s="250"/>
    </row>
    <row r="20" spans="2:13" s="26" customFormat="1" ht="27" customHeight="1" x14ac:dyDescent="0.2">
      <c r="D20" s="249" t="s">
        <v>113</v>
      </c>
      <c r="E20" s="38"/>
      <c r="F20" s="38"/>
      <c r="G20" s="38"/>
      <c r="H20" s="38"/>
      <c r="I20" s="251" t="s">
        <v>154</v>
      </c>
      <c r="J20" s="38"/>
      <c r="K20" s="38"/>
      <c r="L20" s="38"/>
      <c r="M20" s="250"/>
    </row>
    <row r="21" spans="2:13" s="26" customFormat="1" ht="27" customHeight="1" x14ac:dyDescent="0.2">
      <c r="D21" s="252" t="s">
        <v>147</v>
      </c>
      <c r="E21" s="38"/>
      <c r="F21" s="38"/>
      <c r="G21" s="38"/>
      <c r="H21" s="38"/>
      <c r="I21" s="253" t="s">
        <v>155</v>
      </c>
      <c r="J21" s="38"/>
      <c r="K21" s="38"/>
      <c r="L21" s="38"/>
      <c r="M21" s="250"/>
    </row>
    <row r="22" spans="2:13" s="26" customFormat="1" ht="27" customHeight="1" x14ac:dyDescent="0.2">
      <c r="D22" s="249" t="s">
        <v>97</v>
      </c>
      <c r="E22" s="38"/>
      <c r="F22" s="38"/>
      <c r="G22" s="38"/>
      <c r="H22" s="38"/>
      <c r="I22" s="251" t="s">
        <v>154</v>
      </c>
      <c r="J22" s="38"/>
      <c r="K22" s="38"/>
      <c r="L22" s="38"/>
      <c r="M22" s="250"/>
    </row>
    <row r="23" spans="2:13" s="26" customFormat="1" ht="27" customHeight="1" x14ac:dyDescent="0.2">
      <c r="D23" s="252" t="s">
        <v>148</v>
      </c>
      <c r="E23" s="38"/>
      <c r="F23" s="38"/>
      <c r="G23" s="38"/>
      <c r="H23" s="38"/>
      <c r="I23" s="253" t="s">
        <v>155</v>
      </c>
      <c r="J23" s="38"/>
      <c r="K23" s="38"/>
      <c r="L23" s="38"/>
      <c r="M23" s="250"/>
    </row>
    <row r="24" spans="2:13" s="26" customFormat="1" ht="16.5" x14ac:dyDescent="0.2">
      <c r="B24" s="27"/>
      <c r="D24" s="245"/>
      <c r="E24" s="246"/>
      <c r="F24" s="246"/>
      <c r="G24" s="246"/>
      <c r="H24" s="246"/>
      <c r="I24" s="246"/>
      <c r="J24" s="246"/>
      <c r="K24" s="246"/>
      <c r="L24" s="246"/>
      <c r="M24" s="247"/>
    </row>
    <row r="25" spans="2:13" s="26" customFormat="1" ht="16.5" x14ac:dyDescent="0.2">
      <c r="B25" s="27"/>
    </row>
  </sheetData>
  <sheetProtection password="CCB4" sheet="1" objects="1" scenarios="1"/>
  <mergeCells count="10">
    <mergeCell ref="C13:N13"/>
    <mergeCell ref="C14:N14"/>
    <mergeCell ref="C15:N15"/>
    <mergeCell ref="B1:N1"/>
    <mergeCell ref="C8:N8"/>
    <mergeCell ref="C7:N7"/>
    <mergeCell ref="C9:N9"/>
    <mergeCell ref="C11:N11"/>
    <mergeCell ref="B4:N4"/>
    <mergeCell ref="C10:N10"/>
  </mergeCells>
  <pageMargins left="0.7" right="0.7" top="1" bottom="0.45" header="0.3" footer="0.1"/>
  <pageSetup scale="65" fitToHeight="0" orientation="portrait" horizontalDpi="360" verticalDpi="360"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Q57"/>
  <sheetViews>
    <sheetView showGridLines="0" showRowColHeaders="0" zoomScaleNormal="100" workbookViewId="0">
      <pane xSplit="3" ySplit="12" topLeftCell="D13" activePane="bottomRight" state="frozen"/>
      <selection pane="topRight" activeCell="B1" sqref="B1"/>
      <selection pane="bottomLeft" activeCell="A13" sqref="A13"/>
      <selection pane="bottomRight" activeCell="E10" sqref="E10"/>
    </sheetView>
  </sheetViews>
  <sheetFormatPr defaultRowHeight="12.75" x14ac:dyDescent="0.2"/>
  <cols>
    <col min="1" max="1" width="1.83203125" style="255" customWidth="1"/>
    <col min="2" max="2" width="13.33203125" style="359" customWidth="1"/>
    <col min="3" max="3" width="1.83203125" style="255" customWidth="1"/>
    <col min="4" max="4" width="2" style="255" customWidth="1"/>
    <col min="5" max="5" width="5" style="255" customWidth="1"/>
    <col min="6" max="6" width="18.33203125" style="255" customWidth="1"/>
    <col min="7" max="7" width="15.6640625" style="255" customWidth="1"/>
    <col min="8" max="8" width="10" style="255" customWidth="1"/>
    <col min="9" max="9" width="12.1640625" style="255" customWidth="1"/>
    <col min="10" max="10" width="14.1640625" style="255" customWidth="1"/>
    <col min="11" max="11" width="28.1640625" style="255" customWidth="1"/>
    <col min="12" max="12" width="11.6640625" style="255" customWidth="1"/>
    <col min="13" max="13" width="14.83203125" style="255" customWidth="1"/>
    <col min="14" max="14" width="12.33203125" style="255" customWidth="1"/>
    <col min="15" max="15" width="1.5" style="255" customWidth="1"/>
    <col min="16" max="16" width="6.6640625" style="323" customWidth="1"/>
    <col min="17" max="17" width="26.33203125" style="255" customWidth="1"/>
    <col min="18" max="18" width="84.5" style="255" customWidth="1"/>
    <col min="19" max="19" width="9.33203125" style="255" customWidth="1"/>
    <col min="20" max="16384" width="9.33203125" style="255"/>
  </cols>
  <sheetData>
    <row r="1" spans="2:17" ht="34.5" customHeight="1" x14ac:dyDescent="0.45">
      <c r="B1" s="339" t="s">
        <v>190</v>
      </c>
      <c r="D1" s="468" t="s">
        <v>126</v>
      </c>
      <c r="E1" s="468"/>
      <c r="F1" s="468"/>
      <c r="G1" s="468"/>
      <c r="H1" s="468"/>
      <c r="I1" s="468"/>
      <c r="J1" s="468"/>
      <c r="K1" s="468"/>
      <c r="L1" s="468"/>
      <c r="M1" s="468"/>
      <c r="N1" s="468"/>
      <c r="O1" s="468"/>
      <c r="Q1" s="338"/>
    </row>
    <row r="2" spans="2:17" ht="15" customHeight="1" x14ac:dyDescent="0.2">
      <c r="D2" s="256"/>
      <c r="E2" s="256"/>
      <c r="F2" s="257"/>
      <c r="G2" s="257"/>
      <c r="H2" s="257"/>
      <c r="I2" s="257"/>
      <c r="J2" s="257"/>
      <c r="K2" s="257"/>
      <c r="L2" s="257"/>
      <c r="M2" s="257"/>
      <c r="N2" s="257"/>
    </row>
    <row r="3" spans="2:17" s="257" customFormat="1" ht="19.5" customHeight="1" thickBot="1" x14ac:dyDescent="0.35">
      <c r="B3" s="360">
        <v>1</v>
      </c>
      <c r="E3" s="258"/>
      <c r="F3" s="259" t="s">
        <v>119</v>
      </c>
      <c r="G3" s="260"/>
      <c r="H3" s="469"/>
      <c r="I3" s="469"/>
      <c r="J3" s="469"/>
      <c r="K3" s="469"/>
      <c r="L3" s="469"/>
      <c r="M3" s="469"/>
      <c r="O3" s="261"/>
      <c r="P3" s="324"/>
    </row>
    <row r="4" spans="2:17" ht="16.5" customHeight="1" thickBot="1" x14ac:dyDescent="0.25">
      <c r="D4" s="262"/>
      <c r="E4" s="262"/>
    </row>
    <row r="5" spans="2:17" s="257" customFormat="1" ht="12" customHeight="1" x14ac:dyDescent="0.25">
      <c r="B5" s="360"/>
      <c r="D5" s="263"/>
      <c r="E5" s="264"/>
      <c r="F5" s="264"/>
      <c r="G5" s="264"/>
      <c r="H5" s="264"/>
      <c r="I5" s="264"/>
      <c r="J5" s="265"/>
      <c r="K5" s="264"/>
      <c r="L5" s="264"/>
      <c r="M5" s="264"/>
      <c r="N5" s="264"/>
      <c r="O5" s="266"/>
      <c r="P5" s="324"/>
    </row>
    <row r="6" spans="2:17" s="257" customFormat="1" ht="24" customHeight="1" thickBot="1" x14ac:dyDescent="0.3">
      <c r="B6" s="360">
        <v>2</v>
      </c>
      <c r="D6" s="267"/>
      <c r="E6" s="472" t="s">
        <v>114</v>
      </c>
      <c r="F6" s="472"/>
      <c r="G6" s="439">
        <v>121068</v>
      </c>
      <c r="H6" s="268"/>
      <c r="I6" s="344" t="s">
        <v>115</v>
      </c>
      <c r="J6" s="470" t="s">
        <v>340</v>
      </c>
      <c r="K6" s="471"/>
      <c r="L6" s="471"/>
      <c r="M6" s="471"/>
      <c r="N6" s="471"/>
      <c r="O6" s="269"/>
      <c r="P6" s="323"/>
    </row>
    <row r="7" spans="2:17" s="257" customFormat="1" ht="8.25" customHeight="1" x14ac:dyDescent="0.25">
      <c r="B7" s="360"/>
      <c r="D7" s="270"/>
      <c r="E7" s="271"/>
      <c r="F7" s="261"/>
      <c r="G7" s="261"/>
      <c r="H7" s="261"/>
      <c r="N7" s="261"/>
      <c r="O7" s="269"/>
      <c r="P7" s="324"/>
    </row>
    <row r="8" spans="2:17" s="257" customFormat="1" ht="32.25" customHeight="1" x14ac:dyDescent="0.25">
      <c r="B8" s="360"/>
      <c r="D8" s="270"/>
      <c r="E8" s="272"/>
      <c r="F8" s="365" t="s">
        <v>116</v>
      </c>
      <c r="G8" s="473" t="s">
        <v>244</v>
      </c>
      <c r="H8" s="473"/>
      <c r="I8" s="473"/>
      <c r="J8" s="473"/>
      <c r="K8" s="473"/>
      <c r="L8" s="473"/>
      <c r="M8" s="473"/>
      <c r="N8" s="272"/>
      <c r="O8" s="269"/>
      <c r="P8" s="324"/>
    </row>
    <row r="9" spans="2:17" s="257" customFormat="1" ht="8.25" customHeight="1" thickBot="1" x14ac:dyDescent="0.35">
      <c r="B9" s="360"/>
      <c r="D9" s="270"/>
      <c r="E9" s="271"/>
      <c r="F9" s="273"/>
      <c r="G9" s="273"/>
      <c r="H9" s="261"/>
      <c r="N9" s="261"/>
      <c r="O9" s="269"/>
      <c r="P9" s="324"/>
    </row>
    <row r="10" spans="2:17" s="257" customFormat="1" ht="21" customHeight="1" thickBot="1" x14ac:dyDescent="0.3">
      <c r="B10" s="360">
        <v>3</v>
      </c>
      <c r="D10" s="270"/>
      <c r="E10" s="39" t="s">
        <v>117</v>
      </c>
      <c r="F10" s="274" t="s">
        <v>118</v>
      </c>
      <c r="G10" s="261"/>
      <c r="H10" s="261"/>
      <c r="N10" s="261"/>
      <c r="O10" s="269"/>
      <c r="P10" s="324"/>
    </row>
    <row r="11" spans="2:17" s="257" customFormat="1" ht="6.75" customHeight="1" thickBot="1" x14ac:dyDescent="0.3">
      <c r="B11" s="360"/>
      <c r="D11" s="275"/>
      <c r="E11" s="276"/>
      <c r="F11" s="277"/>
      <c r="G11" s="277"/>
      <c r="H11" s="277"/>
      <c r="I11" s="278"/>
      <c r="J11" s="278"/>
      <c r="K11" s="278"/>
      <c r="L11" s="278"/>
      <c r="M11" s="278"/>
      <c r="N11" s="277"/>
      <c r="O11" s="279"/>
      <c r="P11" s="324"/>
    </row>
    <row r="12" spans="2:17" s="257" customFormat="1" ht="7.5" customHeight="1" x14ac:dyDescent="0.25">
      <c r="B12" s="360"/>
      <c r="D12" s="271"/>
      <c r="E12" s="271"/>
      <c r="F12" s="261"/>
      <c r="G12" s="261"/>
      <c r="H12" s="261"/>
      <c r="N12" s="261"/>
      <c r="O12" s="261"/>
      <c r="P12" s="324"/>
    </row>
    <row r="13" spans="2:17" s="257" customFormat="1" ht="18.75" customHeight="1" x14ac:dyDescent="0.25">
      <c r="B13" s="360"/>
      <c r="D13" s="280"/>
      <c r="E13" s="281" t="str">
        <f>IF(E10=0,"*** STOP!  Verify correct RFP Number selected and enter YES in box above ***",".")</f>
        <v>.</v>
      </c>
      <c r="F13" s="282"/>
      <c r="G13" s="282"/>
      <c r="H13" s="282"/>
      <c r="I13" s="283"/>
      <c r="J13" s="283"/>
      <c r="K13" s="283"/>
      <c r="L13" s="283"/>
      <c r="M13" s="283"/>
      <c r="N13" s="282"/>
      <c r="O13" s="261"/>
      <c r="P13" s="324"/>
    </row>
    <row r="14" spans="2:17" s="284" customFormat="1" ht="30.75" customHeight="1" x14ac:dyDescent="0.3">
      <c r="B14" s="361"/>
      <c r="E14" s="285" t="s">
        <v>105</v>
      </c>
      <c r="P14" s="325"/>
    </row>
    <row r="15" spans="2:17" s="286" customFormat="1" ht="63.75" customHeight="1" x14ac:dyDescent="0.2">
      <c r="B15" s="362"/>
      <c r="D15" s="262"/>
      <c r="E15" s="461" t="s">
        <v>255</v>
      </c>
      <c r="F15" s="461"/>
      <c r="G15" s="461"/>
      <c r="H15" s="461"/>
      <c r="I15" s="461"/>
      <c r="J15" s="461"/>
      <c r="K15" s="461"/>
      <c r="L15" s="461"/>
      <c r="M15" s="461"/>
      <c r="N15" s="461"/>
      <c r="P15" s="326"/>
    </row>
    <row r="16" spans="2:17" s="286" customFormat="1" ht="7.5" customHeight="1" x14ac:dyDescent="0.2">
      <c r="B16" s="362"/>
      <c r="D16" s="262"/>
      <c r="E16" s="347"/>
      <c r="F16" s="347"/>
      <c r="G16" s="347"/>
      <c r="H16" s="347"/>
      <c r="I16" s="347"/>
      <c r="J16" s="347"/>
      <c r="K16" s="347"/>
      <c r="L16" s="347"/>
      <c r="M16" s="347"/>
      <c r="N16" s="347"/>
      <c r="P16" s="326"/>
    </row>
    <row r="17" spans="2:17" s="286" customFormat="1" ht="20.25" customHeight="1" x14ac:dyDescent="0.2">
      <c r="B17" s="362"/>
      <c r="D17" s="262"/>
      <c r="E17" s="347"/>
      <c r="F17" s="465" t="s">
        <v>256</v>
      </c>
      <c r="G17" s="465"/>
      <c r="H17" s="465"/>
      <c r="I17" s="465"/>
      <c r="J17" s="465"/>
      <c r="K17" s="465"/>
      <c r="L17" s="465"/>
      <c r="M17" s="465"/>
      <c r="N17" s="347"/>
      <c r="P17" s="326"/>
    </row>
    <row r="18" spans="2:17" ht="36" customHeight="1" thickBot="1" x14ac:dyDescent="0.25">
      <c r="D18" s="262"/>
      <c r="E18" s="287"/>
      <c r="F18" s="462" t="s">
        <v>283</v>
      </c>
      <c r="G18" s="463"/>
      <c r="H18" s="463"/>
      <c r="I18" s="463"/>
      <c r="J18" s="463"/>
      <c r="K18" s="463"/>
      <c r="L18" s="463"/>
      <c r="M18" s="464"/>
      <c r="N18" s="288"/>
      <c r="P18" s="326"/>
    </row>
    <row r="19" spans="2:17" ht="8.25" customHeight="1" x14ac:dyDescent="0.2">
      <c r="D19" s="262"/>
      <c r="E19" s="289"/>
      <c r="F19" s="289"/>
      <c r="G19" s="289"/>
      <c r="H19" s="289"/>
      <c r="I19" s="289"/>
      <c r="J19" s="289"/>
      <c r="K19" s="289"/>
      <c r="L19" s="289"/>
      <c r="M19" s="289"/>
      <c r="N19" s="289"/>
      <c r="P19" s="326"/>
    </row>
    <row r="20" spans="2:17" ht="14.25" x14ac:dyDescent="0.2">
      <c r="B20" s="368" t="s">
        <v>245</v>
      </c>
      <c r="D20" s="290"/>
      <c r="E20" s="290"/>
      <c r="F20" s="363" t="s">
        <v>248</v>
      </c>
      <c r="M20" s="430" t="s">
        <v>284</v>
      </c>
      <c r="P20" s="255"/>
      <c r="Q20" s="326"/>
    </row>
    <row r="21" spans="2:17" ht="6" customHeight="1" x14ac:dyDescent="0.2">
      <c r="B21" s="368"/>
      <c r="D21" s="291"/>
      <c r="E21" s="291"/>
      <c r="F21" s="364"/>
      <c r="M21" s="292"/>
      <c r="P21" s="255"/>
      <c r="Q21" s="323"/>
    </row>
    <row r="22" spans="2:17" ht="15" thickBot="1" x14ac:dyDescent="0.25">
      <c r="B22" s="368" t="s">
        <v>246</v>
      </c>
      <c r="D22" s="290"/>
      <c r="E22" s="290"/>
      <c r="F22" s="363" t="s">
        <v>189</v>
      </c>
      <c r="M22" s="19"/>
      <c r="P22" s="255"/>
      <c r="Q22" s="326"/>
    </row>
    <row r="23" spans="2:17" ht="13.5" thickBot="1" x14ac:dyDescent="0.25">
      <c r="D23" s="290"/>
      <c r="E23" s="290"/>
      <c r="F23" s="286"/>
      <c r="M23" s="293"/>
    </row>
    <row r="24" spans="2:17" ht="21.75" customHeight="1" thickBot="1" x14ac:dyDescent="0.25">
      <c r="D24" s="294"/>
      <c r="E24" s="466" t="s">
        <v>252</v>
      </c>
      <c r="F24" s="467"/>
      <c r="G24" s="467"/>
      <c r="H24" s="467"/>
      <c r="I24" s="467"/>
      <c r="J24" s="354" t="e">
        <f>+'2 PROGRAM BUDGET'!M50</f>
        <v>#DIV/0!</v>
      </c>
      <c r="K24" s="370" t="s">
        <v>247</v>
      </c>
      <c r="L24" s="352"/>
      <c r="M24" s="353"/>
      <c r="N24" s="353"/>
      <c r="O24" s="369"/>
      <c r="P24" s="255"/>
      <c r="Q24" s="323"/>
    </row>
    <row r="25" spans="2:17" ht="12.75" customHeight="1" x14ac:dyDescent="0.2"/>
    <row r="26" spans="2:17" ht="19.5" customHeight="1" x14ac:dyDescent="0.3">
      <c r="E26" s="285" t="s">
        <v>150</v>
      </c>
    </row>
    <row r="27" spans="2:17" ht="11.25" customHeight="1" x14ac:dyDescent="0.2">
      <c r="E27" s="295" t="s">
        <v>253</v>
      </c>
    </row>
    <row r="28" spans="2:17" ht="11.25" customHeight="1" x14ac:dyDescent="0.2">
      <c r="E28" s="295"/>
    </row>
    <row r="29" spans="2:17" s="306" customFormat="1" ht="17.25" customHeight="1" x14ac:dyDescent="0.2">
      <c r="B29" s="362"/>
      <c r="D29" s="296"/>
      <c r="E29" s="366" t="s">
        <v>257</v>
      </c>
      <c r="F29" s="298"/>
      <c r="G29" s="299"/>
      <c r="H29" s="300"/>
      <c r="I29" s="301"/>
      <c r="J29" s="302"/>
      <c r="K29" s="302"/>
      <c r="L29" s="303">
        <f>+M22</f>
        <v>0</v>
      </c>
      <c r="M29" s="304" t="s">
        <v>254</v>
      </c>
      <c r="N29" s="302"/>
      <c r="O29" s="367"/>
      <c r="P29" s="305"/>
      <c r="Q29" s="323"/>
    </row>
    <row r="30" spans="2:17" s="284" customFormat="1" ht="16.5" customHeight="1" x14ac:dyDescent="0.2">
      <c r="B30" s="361">
        <v>5</v>
      </c>
      <c r="D30" s="307"/>
      <c r="E30" s="458"/>
      <c r="F30" s="459"/>
      <c r="G30" s="459"/>
      <c r="H30" s="459"/>
      <c r="I30" s="459"/>
      <c r="J30" s="459"/>
      <c r="K30" s="459"/>
      <c r="L30" s="459"/>
      <c r="M30" s="459"/>
      <c r="N30" s="460"/>
      <c r="O30" s="308"/>
      <c r="P30" s="327"/>
    </row>
    <row r="31" spans="2:17" s="284" customFormat="1" ht="16.5" customHeight="1" x14ac:dyDescent="0.2">
      <c r="B31" s="361"/>
      <c r="D31" s="307"/>
      <c r="E31" s="452"/>
      <c r="F31" s="453"/>
      <c r="G31" s="453"/>
      <c r="H31" s="453"/>
      <c r="I31" s="453"/>
      <c r="J31" s="453"/>
      <c r="K31" s="453"/>
      <c r="L31" s="453"/>
      <c r="M31" s="453"/>
      <c r="N31" s="454"/>
      <c r="O31" s="308"/>
      <c r="P31" s="328"/>
      <c r="Q31" s="351"/>
    </row>
    <row r="32" spans="2:17" s="284" customFormat="1" ht="16.5" customHeight="1" x14ac:dyDescent="0.2">
      <c r="B32" s="361"/>
      <c r="D32" s="307"/>
      <c r="E32" s="452"/>
      <c r="F32" s="453"/>
      <c r="G32" s="453"/>
      <c r="H32" s="453"/>
      <c r="I32" s="453"/>
      <c r="J32" s="453"/>
      <c r="K32" s="453"/>
      <c r="L32" s="453"/>
      <c r="M32" s="453"/>
      <c r="N32" s="454"/>
      <c r="O32" s="308"/>
      <c r="P32" s="323"/>
    </row>
    <row r="33" spans="2:16" s="284" customFormat="1" ht="16.5" customHeight="1" x14ac:dyDescent="0.2">
      <c r="B33" s="361"/>
      <c r="D33" s="307"/>
      <c r="E33" s="452"/>
      <c r="F33" s="453"/>
      <c r="G33" s="453"/>
      <c r="H33" s="453"/>
      <c r="I33" s="453"/>
      <c r="J33" s="453"/>
      <c r="K33" s="453"/>
      <c r="L33" s="453"/>
      <c r="M33" s="453"/>
      <c r="N33" s="454"/>
      <c r="O33" s="308"/>
      <c r="P33" s="323"/>
    </row>
    <row r="34" spans="2:16" s="284" customFormat="1" ht="16.5" customHeight="1" x14ac:dyDescent="0.2">
      <c r="B34" s="361"/>
      <c r="D34" s="307"/>
      <c r="E34" s="452"/>
      <c r="F34" s="453"/>
      <c r="G34" s="453"/>
      <c r="H34" s="453"/>
      <c r="I34" s="453"/>
      <c r="J34" s="453"/>
      <c r="K34" s="453"/>
      <c r="L34" s="453"/>
      <c r="M34" s="453"/>
      <c r="N34" s="454"/>
      <c r="O34" s="308"/>
      <c r="P34" s="323"/>
    </row>
    <row r="35" spans="2:16" s="284" customFormat="1" ht="16.5" customHeight="1" x14ac:dyDescent="0.2">
      <c r="B35" s="361"/>
      <c r="D35" s="307"/>
      <c r="E35" s="452"/>
      <c r="F35" s="453"/>
      <c r="G35" s="453"/>
      <c r="H35" s="453"/>
      <c r="I35" s="453"/>
      <c r="J35" s="453"/>
      <c r="K35" s="453"/>
      <c r="L35" s="453"/>
      <c r="M35" s="453"/>
      <c r="N35" s="454"/>
      <c r="O35" s="308"/>
      <c r="P35" s="323"/>
    </row>
    <row r="36" spans="2:16" s="284" customFormat="1" ht="16.5" customHeight="1" x14ac:dyDescent="0.2">
      <c r="B36" s="361"/>
      <c r="D36" s="307"/>
      <c r="E36" s="449"/>
      <c r="F36" s="450"/>
      <c r="G36" s="450"/>
      <c r="H36" s="450"/>
      <c r="I36" s="450"/>
      <c r="J36" s="450"/>
      <c r="K36" s="450"/>
      <c r="L36" s="450"/>
      <c r="M36" s="450"/>
      <c r="N36" s="451"/>
      <c r="O36" s="308"/>
      <c r="P36" s="323"/>
    </row>
    <row r="37" spans="2:16" s="284" customFormat="1" ht="16.5" customHeight="1" x14ac:dyDescent="0.2">
      <c r="B37" s="361"/>
      <c r="D37" s="307"/>
      <c r="E37" s="309"/>
      <c r="F37" s="310"/>
      <c r="G37" s="311"/>
      <c r="H37" s="311"/>
      <c r="I37" s="311"/>
      <c r="J37" s="311"/>
      <c r="K37" s="311"/>
      <c r="L37" s="311"/>
      <c r="M37" s="311"/>
      <c r="N37" s="312"/>
      <c r="O37" s="308"/>
      <c r="P37" s="323"/>
    </row>
    <row r="38" spans="2:16" s="306" customFormat="1" ht="16.5" customHeight="1" x14ac:dyDescent="0.2">
      <c r="B38" s="362"/>
      <c r="D38" s="313"/>
      <c r="E38" s="297" t="s">
        <v>251</v>
      </c>
      <c r="F38" s="314"/>
      <c r="G38" s="315"/>
      <c r="H38" s="315"/>
      <c r="I38" s="315"/>
      <c r="J38" s="315"/>
      <c r="K38" s="315"/>
      <c r="L38" s="315"/>
      <c r="M38" s="315"/>
      <c r="N38" s="316"/>
      <c r="O38" s="305"/>
      <c r="P38" s="323"/>
    </row>
    <row r="39" spans="2:16" s="284" customFormat="1" ht="16.5" customHeight="1" x14ac:dyDescent="0.2">
      <c r="B39" s="361">
        <v>6</v>
      </c>
      <c r="D39" s="307"/>
      <c r="E39" s="458"/>
      <c r="F39" s="459"/>
      <c r="G39" s="459"/>
      <c r="H39" s="459"/>
      <c r="I39" s="459"/>
      <c r="J39" s="459"/>
      <c r="K39" s="459"/>
      <c r="L39" s="459"/>
      <c r="M39" s="459"/>
      <c r="N39" s="460"/>
      <c r="O39" s="308"/>
      <c r="P39" s="327"/>
    </row>
    <row r="40" spans="2:16" s="284" customFormat="1" ht="16.5" customHeight="1" x14ac:dyDescent="0.2">
      <c r="B40" s="361"/>
      <c r="D40" s="307"/>
      <c r="E40" s="452"/>
      <c r="F40" s="453"/>
      <c r="G40" s="453"/>
      <c r="H40" s="453"/>
      <c r="I40" s="453"/>
      <c r="J40" s="453"/>
      <c r="K40" s="453"/>
      <c r="L40" s="453"/>
      <c r="M40" s="453"/>
      <c r="N40" s="454"/>
      <c r="O40" s="308"/>
      <c r="P40" s="328"/>
    </row>
    <row r="41" spans="2:16" s="284" customFormat="1" ht="16.5" customHeight="1" x14ac:dyDescent="0.2">
      <c r="B41" s="361"/>
      <c r="D41" s="307"/>
      <c r="E41" s="452"/>
      <c r="F41" s="453"/>
      <c r="G41" s="453"/>
      <c r="H41" s="453"/>
      <c r="I41" s="453"/>
      <c r="J41" s="453"/>
      <c r="K41" s="453"/>
      <c r="L41" s="453"/>
      <c r="M41" s="453"/>
      <c r="N41" s="454"/>
      <c r="O41" s="308"/>
      <c r="P41" s="323"/>
    </row>
    <row r="42" spans="2:16" s="284" customFormat="1" ht="16.5" customHeight="1" x14ac:dyDescent="0.2">
      <c r="B42" s="361"/>
      <c r="D42" s="307"/>
      <c r="E42" s="452"/>
      <c r="F42" s="453"/>
      <c r="G42" s="453"/>
      <c r="H42" s="453"/>
      <c r="I42" s="453"/>
      <c r="J42" s="453"/>
      <c r="K42" s="453"/>
      <c r="L42" s="453"/>
      <c r="M42" s="453"/>
      <c r="N42" s="454"/>
      <c r="O42" s="308"/>
      <c r="P42" s="328"/>
    </row>
    <row r="43" spans="2:16" s="284" customFormat="1" ht="16.5" customHeight="1" x14ac:dyDescent="0.2">
      <c r="B43" s="361"/>
      <c r="D43" s="307"/>
      <c r="E43" s="452"/>
      <c r="F43" s="453"/>
      <c r="G43" s="453"/>
      <c r="H43" s="453"/>
      <c r="I43" s="453"/>
      <c r="J43" s="453"/>
      <c r="K43" s="453"/>
      <c r="L43" s="453"/>
      <c r="M43" s="453"/>
      <c r="N43" s="454"/>
      <c r="O43" s="308"/>
      <c r="P43" s="323"/>
    </row>
    <row r="44" spans="2:16" s="284" customFormat="1" ht="16.5" customHeight="1" x14ac:dyDescent="0.2">
      <c r="B44" s="361"/>
      <c r="D44" s="307"/>
      <c r="E44" s="452"/>
      <c r="F44" s="453"/>
      <c r="G44" s="453"/>
      <c r="H44" s="453"/>
      <c r="I44" s="453"/>
      <c r="J44" s="453"/>
      <c r="K44" s="453"/>
      <c r="L44" s="453"/>
      <c r="M44" s="453"/>
      <c r="N44" s="454"/>
      <c r="O44" s="308"/>
      <c r="P44" s="323"/>
    </row>
    <row r="45" spans="2:16" s="284" customFormat="1" ht="16.5" customHeight="1" x14ac:dyDescent="0.2">
      <c r="B45" s="361"/>
      <c r="D45" s="307"/>
      <c r="E45" s="449"/>
      <c r="F45" s="450"/>
      <c r="G45" s="450"/>
      <c r="H45" s="450"/>
      <c r="I45" s="450"/>
      <c r="J45" s="450"/>
      <c r="K45" s="450"/>
      <c r="L45" s="450"/>
      <c r="M45" s="450"/>
      <c r="N45" s="451"/>
      <c r="O45" s="308"/>
      <c r="P45" s="323"/>
    </row>
    <row r="46" spans="2:16" x14ac:dyDescent="0.2">
      <c r="E46" s="317"/>
      <c r="F46" s="318"/>
    </row>
    <row r="47" spans="2:16" s="286" customFormat="1" ht="16.5" customHeight="1" x14ac:dyDescent="0.2">
      <c r="B47" s="362"/>
      <c r="D47" s="319"/>
      <c r="E47" s="297" t="s">
        <v>151</v>
      </c>
      <c r="F47" s="320"/>
      <c r="G47" s="321"/>
      <c r="H47" s="321"/>
      <c r="I47" s="321"/>
      <c r="J47" s="321"/>
      <c r="K47" s="321"/>
      <c r="L47" s="321"/>
      <c r="M47" s="321"/>
      <c r="N47" s="322"/>
      <c r="O47" s="209"/>
      <c r="P47" s="323"/>
    </row>
    <row r="48" spans="2:16" s="284" customFormat="1" ht="16.5" customHeight="1" x14ac:dyDescent="0.2">
      <c r="B48" s="361">
        <v>7</v>
      </c>
      <c r="D48" s="307"/>
      <c r="E48" s="455"/>
      <c r="F48" s="456"/>
      <c r="G48" s="456"/>
      <c r="H48" s="456"/>
      <c r="I48" s="456"/>
      <c r="J48" s="456"/>
      <c r="K48" s="456"/>
      <c r="L48" s="456"/>
      <c r="M48" s="456"/>
      <c r="N48" s="457"/>
      <c r="O48" s="308"/>
      <c r="P48" s="323"/>
    </row>
    <row r="49" spans="2:16" s="284" customFormat="1" ht="16.5" customHeight="1" x14ac:dyDescent="0.2">
      <c r="B49" s="361"/>
      <c r="D49" s="307"/>
      <c r="E49" s="446"/>
      <c r="F49" s="447"/>
      <c r="G49" s="447"/>
      <c r="H49" s="447"/>
      <c r="I49" s="447"/>
      <c r="J49" s="447"/>
      <c r="K49" s="447"/>
      <c r="L49" s="447"/>
      <c r="M49" s="447"/>
      <c r="N49" s="448"/>
      <c r="O49" s="308"/>
      <c r="P49" s="337"/>
    </row>
    <row r="50" spans="2:16" s="284" customFormat="1" ht="16.5" customHeight="1" x14ac:dyDescent="0.2">
      <c r="B50" s="361"/>
      <c r="D50" s="307"/>
      <c r="E50" s="446"/>
      <c r="F50" s="447"/>
      <c r="G50" s="447"/>
      <c r="H50" s="447"/>
      <c r="I50" s="447"/>
      <c r="J50" s="447"/>
      <c r="K50" s="447"/>
      <c r="L50" s="447"/>
      <c r="M50" s="447"/>
      <c r="N50" s="448"/>
      <c r="O50" s="308"/>
      <c r="P50" s="323"/>
    </row>
    <row r="51" spans="2:16" s="284" customFormat="1" ht="16.5" customHeight="1" x14ac:dyDescent="0.2">
      <c r="B51" s="361"/>
      <c r="D51" s="307"/>
      <c r="E51" s="446"/>
      <c r="F51" s="447"/>
      <c r="G51" s="447"/>
      <c r="H51" s="447"/>
      <c r="I51" s="447"/>
      <c r="J51" s="447"/>
      <c r="K51" s="447"/>
      <c r="L51" s="447"/>
      <c r="M51" s="447"/>
      <c r="N51" s="448"/>
      <c r="O51" s="308"/>
      <c r="P51" s="337"/>
    </row>
    <row r="52" spans="2:16" s="284" customFormat="1" ht="16.5" customHeight="1" x14ac:dyDescent="0.2">
      <c r="B52" s="361"/>
      <c r="D52" s="307"/>
      <c r="E52" s="449"/>
      <c r="F52" s="450"/>
      <c r="G52" s="450"/>
      <c r="H52" s="450"/>
      <c r="I52" s="450"/>
      <c r="J52" s="450"/>
      <c r="K52" s="450"/>
      <c r="L52" s="450"/>
      <c r="M52" s="450"/>
      <c r="N52" s="451"/>
      <c r="O52" s="308"/>
      <c r="P52" s="323"/>
    </row>
    <row r="55" spans="2:16" x14ac:dyDescent="0.2">
      <c r="P55" s="329"/>
    </row>
    <row r="56" spans="2:16" x14ac:dyDescent="0.2">
      <c r="P56" s="329"/>
    </row>
    <row r="57" spans="2:16" x14ac:dyDescent="0.2">
      <c r="P57" s="329"/>
    </row>
  </sheetData>
  <sheetProtection password="CD74" sheet="1" selectLockedCells="1"/>
  <mergeCells count="28">
    <mergeCell ref="D1:O1"/>
    <mergeCell ref="H3:M3"/>
    <mergeCell ref="J6:N6"/>
    <mergeCell ref="E6:F6"/>
    <mergeCell ref="G8:M8"/>
    <mergeCell ref="E15:N15"/>
    <mergeCell ref="F18:M18"/>
    <mergeCell ref="E30:N30"/>
    <mergeCell ref="E31:N31"/>
    <mergeCell ref="E34:N34"/>
    <mergeCell ref="F17:M17"/>
    <mergeCell ref="E24:I24"/>
    <mergeCell ref="E51:N51"/>
    <mergeCell ref="E52:N52"/>
    <mergeCell ref="E32:N32"/>
    <mergeCell ref="E33:N33"/>
    <mergeCell ref="E40:N40"/>
    <mergeCell ref="E41:N41"/>
    <mergeCell ref="E44:N44"/>
    <mergeCell ref="E45:N45"/>
    <mergeCell ref="E48:N48"/>
    <mergeCell ref="E49:N49"/>
    <mergeCell ref="E50:N50"/>
    <mergeCell ref="E35:N35"/>
    <mergeCell ref="E36:N36"/>
    <mergeCell ref="E39:N39"/>
    <mergeCell ref="E42:N42"/>
    <mergeCell ref="E43:N43"/>
  </mergeCells>
  <conditionalFormatting sqref="J24">
    <cfRule type="containsErrors" dxfId="17" priority="4">
      <formula>ISERROR(J24)</formula>
    </cfRule>
  </conditionalFormatting>
  <conditionalFormatting sqref="E13">
    <cfRule type="containsText" dxfId="16" priority="3" operator="containsText" text=".">
      <formula>NOT(ISERROR(SEARCH(".",E13)))</formula>
    </cfRule>
  </conditionalFormatting>
  <conditionalFormatting sqref="J6:N6">
    <cfRule type="containsErrors" dxfId="15" priority="2">
      <formula>ISERROR(J6)</formula>
    </cfRule>
  </conditionalFormatting>
  <conditionalFormatting sqref="F18:M18">
    <cfRule type="containsErrors" dxfId="14" priority="1">
      <formula>ISERROR(F18)</formula>
    </cfRule>
  </conditionalFormatting>
  <dataValidations count="1">
    <dataValidation type="whole" errorStyle="information" allowBlank="1" showInputMessage="1" showErrorMessage="1" error="Entry must be a whole number without decimals" sqref="M22:M23">
      <formula1>1</formula1>
      <formula2>1000000</formula2>
    </dataValidation>
  </dataValidations>
  <pageMargins left="0.2" right="0.2" top="0.25" bottom="0.2" header="0.3" footer="0.1"/>
  <pageSetup scale="78" fitToHeight="0" orientation="portrait" horizontalDpi="360" verticalDpi="360" r:id="rId1"/>
  <headerFooter>
    <oddFoote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Only select &quot;YES&quot; after verifing correct RFP Number &amp; Name above." prompt="Select &quot;YES&quot; after you have verified correct RFP Number &amp; Name indicated above.">
          <x14:formula1>
            <xm:f>vlookup!$H$2</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EB70"/>
  <sheetViews>
    <sheetView showGridLines="0" zoomScaleNormal="100" workbookViewId="0">
      <pane xSplit="5" ySplit="11" topLeftCell="F21" activePane="bottomRight" state="frozen"/>
      <selection activeCell="C1" sqref="C1"/>
      <selection pane="topRight" activeCell="C1" sqref="C1"/>
      <selection pane="bottomLeft" activeCell="C1" sqref="C1"/>
      <selection pane="bottomRight" activeCell="G43" sqref="G43"/>
    </sheetView>
  </sheetViews>
  <sheetFormatPr defaultRowHeight="11.25" customHeight="1" x14ac:dyDescent="0.2"/>
  <cols>
    <col min="1" max="1" width="1.83203125" style="1" customWidth="1"/>
    <col min="2" max="2" width="3.6640625" style="5" customWidth="1"/>
    <col min="3" max="3" width="11.6640625" style="1" customWidth="1"/>
    <col min="4" max="4" width="20" style="1" customWidth="1"/>
    <col min="5" max="5" width="1.83203125" style="1" customWidth="1"/>
    <col min="6" max="8" width="14" style="1" customWidth="1"/>
    <col min="9" max="9" width="14" style="1" hidden="1" customWidth="1"/>
    <col min="10" max="12" width="14" style="1" customWidth="1"/>
    <col min="13" max="13" width="12" style="1" hidden="1" customWidth="1"/>
    <col min="14" max="14" width="3.33203125" style="43" customWidth="1"/>
    <col min="15" max="15" width="17.1640625" style="7" customWidth="1"/>
    <col min="16" max="16" width="63.6640625" style="6" customWidth="1"/>
    <col min="17" max="17" width="9.33203125" style="1"/>
    <col min="18" max="18" width="11.5" style="1" hidden="1" customWidth="1"/>
    <col min="19" max="16384" width="9.33203125" style="1"/>
  </cols>
  <sheetData>
    <row r="1" spans="1:132" s="13" customFormat="1" ht="30" customHeight="1" x14ac:dyDescent="0.2">
      <c r="B1" s="476" t="s">
        <v>113</v>
      </c>
      <c r="C1" s="476"/>
      <c r="D1" s="476"/>
      <c r="E1" s="476"/>
      <c r="F1" s="476"/>
      <c r="G1" s="476"/>
      <c r="H1" s="476"/>
      <c r="I1" s="476"/>
      <c r="J1" s="476"/>
      <c r="K1" s="476"/>
      <c r="L1" s="476"/>
      <c r="M1" s="476"/>
      <c r="N1" s="476"/>
      <c r="O1" s="476"/>
      <c r="P1" s="476"/>
    </row>
    <row r="2" spans="1:132" s="13" customFormat="1" ht="24.75" customHeight="1" x14ac:dyDescent="0.2">
      <c r="B2" s="59"/>
      <c r="C2" s="60"/>
      <c r="D2" s="60"/>
      <c r="E2" s="60"/>
      <c r="F2" s="60"/>
      <c r="G2" s="60"/>
      <c r="H2" s="60"/>
      <c r="I2" s="60"/>
      <c r="J2" s="60"/>
      <c r="K2" s="60"/>
      <c r="L2" s="60"/>
      <c r="M2" s="60"/>
      <c r="N2" s="61"/>
      <c r="O2" s="62"/>
      <c r="P2" s="60"/>
    </row>
    <row r="3" spans="1:132" s="13" customFormat="1" ht="18.75" customHeight="1" x14ac:dyDescent="0.2">
      <c r="B3" s="59"/>
      <c r="C3" s="60"/>
      <c r="D3" s="60"/>
      <c r="E3" s="63" t="s">
        <v>128</v>
      </c>
      <c r="F3" s="332">
        <f>+'1 SERVICE UNITS'!H3</f>
        <v>0</v>
      </c>
      <c r="G3" s="64"/>
      <c r="H3" s="64"/>
      <c r="I3" s="64"/>
      <c r="J3" s="64"/>
      <c r="K3" s="64"/>
      <c r="L3" s="60"/>
      <c r="M3" s="60"/>
      <c r="N3" s="61"/>
      <c r="O3" s="62"/>
      <c r="P3" s="60"/>
    </row>
    <row r="4" spans="1:132" s="13" customFormat="1" ht="18.75" customHeight="1" x14ac:dyDescent="0.2">
      <c r="B4" s="59"/>
      <c r="C4" s="60"/>
      <c r="D4" s="60"/>
      <c r="E4" s="63" t="s">
        <v>129</v>
      </c>
      <c r="F4" s="350" t="str">
        <f>CONCATENATE('1 SERVICE UNITS'!G6,S4,'1 SERVICE UNITS'!J6)</f>
        <v>121068  HOUSING CASE MANAGEMENT SERVICES</v>
      </c>
      <c r="G4" s="65"/>
      <c r="H4" s="65"/>
      <c r="I4" s="65"/>
      <c r="J4" s="355"/>
      <c r="K4" s="64"/>
      <c r="L4" s="60"/>
      <c r="M4" s="60"/>
      <c r="N4" s="61"/>
      <c r="O4" s="62"/>
      <c r="P4" s="60"/>
      <c r="R4" s="30" t="e">
        <f>VLOOKUP(#REF!,vlookup!B:C,3,FALSE)</f>
        <v>#REF!</v>
      </c>
      <c r="S4" s="13" t="s">
        <v>121</v>
      </c>
    </row>
    <row r="5" spans="1:132" s="13" customFormat="1" ht="24" customHeight="1" thickBot="1" x14ac:dyDescent="0.25">
      <c r="B5" s="59"/>
      <c r="C5" s="66"/>
      <c r="D5" s="66"/>
      <c r="E5" s="66"/>
      <c r="F5" s="66"/>
      <c r="G5" s="66"/>
      <c r="H5" s="66"/>
      <c r="I5" s="67" t="str">
        <f>+'1 SERVICE UNITS'!M20</f>
        <v>N/A</v>
      </c>
      <c r="J5" s="68"/>
      <c r="K5" s="68"/>
      <c r="L5" s="69"/>
      <c r="M5" s="70">
        <f>+'1 SERVICE UNITS'!M22</f>
        <v>0</v>
      </c>
      <c r="N5" s="70"/>
      <c r="O5" s="71">
        <v>4.999E-2</v>
      </c>
      <c r="P5" s="61">
        <v>-4.99E-2</v>
      </c>
    </row>
    <row r="6" spans="1:132" s="3" customFormat="1" ht="18" customHeight="1" thickBot="1" x14ac:dyDescent="0.25">
      <c r="B6" s="72"/>
      <c r="C6" s="73"/>
      <c r="D6" s="73"/>
      <c r="E6" s="74"/>
      <c r="F6" s="477" t="s">
        <v>127</v>
      </c>
      <c r="G6" s="478"/>
      <c r="H6" s="478"/>
      <c r="I6" s="479"/>
      <c r="J6" s="489" t="s">
        <v>43</v>
      </c>
      <c r="K6" s="490"/>
      <c r="L6" s="491"/>
      <c r="M6" s="75"/>
      <c r="N6" s="76"/>
      <c r="O6" s="477" t="s">
        <v>127</v>
      </c>
      <c r="P6" s="479"/>
      <c r="Q6" s="13"/>
      <c r="R6" s="44"/>
    </row>
    <row r="7" spans="1:132" s="14" customFormat="1" ht="15" customHeight="1" x14ac:dyDescent="0.2">
      <c r="B7" s="77"/>
      <c r="C7" s="78"/>
      <c r="D7" s="78"/>
      <c r="E7" s="79"/>
      <c r="F7" s="80" t="s">
        <v>46</v>
      </c>
      <c r="G7" s="80" t="s">
        <v>47</v>
      </c>
      <c r="H7" s="80" t="s">
        <v>53</v>
      </c>
      <c r="I7" s="80"/>
      <c r="J7" s="81" t="s">
        <v>48</v>
      </c>
      <c r="K7" s="82" t="s">
        <v>49</v>
      </c>
      <c r="L7" s="83" t="s">
        <v>54</v>
      </c>
      <c r="M7" s="80"/>
      <c r="N7" s="84"/>
      <c r="O7" s="47" t="s">
        <v>50</v>
      </c>
      <c r="P7" s="15" t="s">
        <v>51</v>
      </c>
      <c r="Q7" s="13"/>
    </row>
    <row r="8" spans="1:132" ht="1.5" customHeight="1" x14ac:dyDescent="0.2">
      <c r="B8" s="480"/>
      <c r="C8" s="481"/>
      <c r="D8" s="481"/>
      <c r="E8" s="85"/>
      <c r="F8" s="86"/>
      <c r="G8" s="87"/>
      <c r="H8" s="87"/>
      <c r="I8" s="87"/>
      <c r="J8" s="88"/>
      <c r="K8" s="89"/>
      <c r="L8" s="90"/>
      <c r="M8" s="87"/>
      <c r="N8" s="91"/>
      <c r="O8" s="48"/>
      <c r="P8" s="486" t="s">
        <v>258</v>
      </c>
    </row>
    <row r="9" spans="1:132" ht="11.25" customHeight="1" x14ac:dyDescent="0.2">
      <c r="B9" s="482"/>
      <c r="C9" s="483"/>
      <c r="D9" s="483"/>
      <c r="E9" s="92"/>
      <c r="F9" s="93" t="s">
        <v>55</v>
      </c>
      <c r="G9" s="94" t="s">
        <v>152</v>
      </c>
      <c r="H9" s="94" t="s">
        <v>152</v>
      </c>
      <c r="I9" s="95" t="s">
        <v>134</v>
      </c>
      <c r="J9" s="96" t="s">
        <v>138</v>
      </c>
      <c r="K9" s="97" t="s">
        <v>152</v>
      </c>
      <c r="L9" s="98" t="s">
        <v>152</v>
      </c>
      <c r="M9" s="95" t="s">
        <v>134</v>
      </c>
      <c r="N9" s="99"/>
      <c r="O9" s="49" t="s">
        <v>137</v>
      </c>
      <c r="P9" s="487"/>
    </row>
    <row r="10" spans="1:132" s="2" customFormat="1" ht="11.25" customHeight="1" x14ac:dyDescent="0.2">
      <c r="B10" s="482"/>
      <c r="C10" s="483"/>
      <c r="D10" s="483"/>
      <c r="E10" s="100"/>
      <c r="F10" s="101" t="s">
        <v>152</v>
      </c>
      <c r="G10" s="102" t="s">
        <v>153</v>
      </c>
      <c r="H10" s="102" t="s">
        <v>153</v>
      </c>
      <c r="I10" s="102" t="s">
        <v>136</v>
      </c>
      <c r="J10" s="103" t="s">
        <v>152</v>
      </c>
      <c r="K10" s="104" t="s">
        <v>153</v>
      </c>
      <c r="L10" s="105" t="s">
        <v>153</v>
      </c>
      <c r="M10" s="102" t="s">
        <v>135</v>
      </c>
      <c r="N10" s="106"/>
      <c r="O10" s="50" t="s">
        <v>130</v>
      </c>
      <c r="P10" s="487"/>
    </row>
    <row r="11" spans="1:132" ht="13.5" customHeight="1" x14ac:dyDescent="0.2">
      <c r="B11" s="484"/>
      <c r="C11" s="485"/>
      <c r="D11" s="485"/>
      <c r="E11" s="107"/>
      <c r="F11" s="108" t="s">
        <v>153</v>
      </c>
      <c r="G11" s="109" t="s">
        <v>0</v>
      </c>
      <c r="H11" s="109" t="s">
        <v>1</v>
      </c>
      <c r="I11" s="109" t="s">
        <v>107</v>
      </c>
      <c r="J11" s="110" t="s">
        <v>153</v>
      </c>
      <c r="K11" s="111" t="s">
        <v>0</v>
      </c>
      <c r="L11" s="112" t="s">
        <v>1</v>
      </c>
      <c r="M11" s="109" t="s">
        <v>107</v>
      </c>
      <c r="N11" s="113"/>
      <c r="O11" s="51" t="s">
        <v>61</v>
      </c>
      <c r="P11" s="488"/>
    </row>
    <row r="12" spans="1:132" s="9" customFormat="1" ht="12" x14ac:dyDescent="0.2">
      <c r="A12" s="17"/>
      <c r="B12" s="114" t="s">
        <v>2</v>
      </c>
      <c r="C12" s="115" t="s">
        <v>3</v>
      </c>
      <c r="D12" s="115"/>
      <c r="E12" s="116"/>
      <c r="F12" s="117"/>
      <c r="G12" s="118"/>
      <c r="H12" s="118"/>
      <c r="I12" s="119"/>
      <c r="J12" s="120"/>
      <c r="K12" s="121"/>
      <c r="L12" s="121"/>
      <c r="M12" s="122"/>
      <c r="N12" s="123"/>
      <c r="O12" s="56"/>
      <c r="P12" s="124"/>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row>
    <row r="13" spans="1:132" s="10" customFormat="1" ht="12" x14ac:dyDescent="0.2">
      <c r="A13" s="17"/>
      <c r="B13" s="125"/>
      <c r="C13" s="126" t="s">
        <v>4</v>
      </c>
      <c r="D13" s="127"/>
      <c r="E13" s="128"/>
      <c r="F13" s="129">
        <f>+G13+H13</f>
        <v>0</v>
      </c>
      <c r="G13" s="11"/>
      <c r="H13" s="11"/>
      <c r="I13" s="130" t="e">
        <f>+F13/$I$5</f>
        <v>#VALUE!</v>
      </c>
      <c r="J13" s="131">
        <f t="shared" ref="J13:J15" si="0">+K13+L13</f>
        <v>0</v>
      </c>
      <c r="K13" s="45">
        <f>+'4 PERSONNEL SCHEDULE'!K76</f>
        <v>0</v>
      </c>
      <c r="L13" s="45">
        <f>+'4 PERSONNEL SCHEDULE'!L76</f>
        <v>0</v>
      </c>
      <c r="M13" s="132" t="e">
        <f>+J13/$M$5</f>
        <v>#DIV/0!</v>
      </c>
      <c r="N13" s="133"/>
      <c r="O13" s="57" t="e">
        <f>+(M13-I13)/I13</f>
        <v>#DIV/0!</v>
      </c>
      <c r="P13" s="5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row>
    <row r="14" spans="1:132" s="10" customFormat="1" ht="12" x14ac:dyDescent="0.2">
      <c r="A14" s="17"/>
      <c r="B14" s="134"/>
      <c r="C14" s="126" t="s">
        <v>5</v>
      </c>
      <c r="D14" s="127"/>
      <c r="E14" s="128"/>
      <c r="F14" s="129">
        <f>+G14+H14</f>
        <v>0</v>
      </c>
      <c r="G14" s="11"/>
      <c r="H14" s="11"/>
      <c r="I14" s="130" t="e">
        <f t="shared" ref="I14:I16" si="1">+F14/$I$5</f>
        <v>#VALUE!</v>
      </c>
      <c r="J14" s="131">
        <f t="shared" si="0"/>
        <v>0</v>
      </c>
      <c r="K14" s="46"/>
      <c r="L14" s="46"/>
      <c r="M14" s="132" t="e">
        <f t="shared" ref="M14:M16" si="2">+J14/$M$5</f>
        <v>#DIV/0!</v>
      </c>
      <c r="N14" s="133"/>
      <c r="O14" s="57" t="e">
        <f t="shared" ref="O14:O16" si="3">+(M14-I14)/I14</f>
        <v>#DIV/0!</v>
      </c>
      <c r="P14" s="5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row>
    <row r="15" spans="1:132" s="10" customFormat="1" ht="12" x14ac:dyDescent="0.2">
      <c r="A15" s="17"/>
      <c r="B15" s="134"/>
      <c r="C15" s="126" t="s">
        <v>6</v>
      </c>
      <c r="D15" s="127"/>
      <c r="E15" s="128"/>
      <c r="F15" s="129">
        <f>+G15+H15</f>
        <v>0</v>
      </c>
      <c r="G15" s="11"/>
      <c r="H15" s="11"/>
      <c r="I15" s="130" t="e">
        <f t="shared" si="1"/>
        <v>#VALUE!</v>
      </c>
      <c r="J15" s="131">
        <f t="shared" si="0"/>
        <v>0</v>
      </c>
      <c r="K15" s="46"/>
      <c r="L15" s="46"/>
      <c r="M15" s="132" t="e">
        <f t="shared" si="2"/>
        <v>#DIV/0!</v>
      </c>
      <c r="N15" s="133"/>
      <c r="O15" s="57" t="e">
        <f t="shared" si="3"/>
        <v>#DIV/0!</v>
      </c>
      <c r="P15" s="5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row>
    <row r="16" spans="1:132" s="10" customFormat="1" ht="12" x14ac:dyDescent="0.2">
      <c r="A16" s="17"/>
      <c r="B16" s="135"/>
      <c r="C16" s="136"/>
      <c r="D16" s="137" t="s">
        <v>7</v>
      </c>
      <c r="E16" s="138"/>
      <c r="F16" s="139">
        <f t="shared" ref="F16:L16" si="4">SUM(F13:F15)</f>
        <v>0</v>
      </c>
      <c r="G16" s="139">
        <f t="shared" si="4"/>
        <v>0</v>
      </c>
      <c r="H16" s="139">
        <f t="shared" si="4"/>
        <v>0</v>
      </c>
      <c r="I16" s="140" t="e">
        <f t="shared" si="1"/>
        <v>#VALUE!</v>
      </c>
      <c r="J16" s="141">
        <f t="shared" si="4"/>
        <v>0</v>
      </c>
      <c r="K16" s="142">
        <f t="shared" si="4"/>
        <v>0</v>
      </c>
      <c r="L16" s="142">
        <f t="shared" si="4"/>
        <v>0</v>
      </c>
      <c r="M16" s="143" t="e">
        <f t="shared" si="2"/>
        <v>#DIV/0!</v>
      </c>
      <c r="N16" s="144"/>
      <c r="O16" s="54" t="e">
        <f t="shared" si="3"/>
        <v>#DIV/0!</v>
      </c>
      <c r="P16" s="145"/>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row>
    <row r="17" spans="1:132" s="10" customFormat="1" ht="12" x14ac:dyDescent="0.2">
      <c r="A17" s="17"/>
      <c r="B17" s="135" t="s">
        <v>8</v>
      </c>
      <c r="C17" s="146" t="s">
        <v>9</v>
      </c>
      <c r="D17" s="146"/>
      <c r="E17" s="147"/>
      <c r="F17" s="129"/>
      <c r="G17" s="16"/>
      <c r="H17" s="16"/>
      <c r="I17" s="130"/>
      <c r="J17" s="131"/>
      <c r="K17" s="148"/>
      <c r="L17" s="148"/>
      <c r="M17" s="132"/>
      <c r="N17" s="149"/>
      <c r="O17" s="55"/>
      <c r="P17" s="150"/>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row>
    <row r="18" spans="1:132" s="10" customFormat="1" ht="12" x14ac:dyDescent="0.2">
      <c r="A18" s="17"/>
      <c r="B18" s="125"/>
      <c r="C18" s="126" t="s">
        <v>10</v>
      </c>
      <c r="D18" s="127"/>
      <c r="E18" s="128"/>
      <c r="F18" s="129">
        <f t="shared" ref="F18:F31" si="5">+G18+H18</f>
        <v>0</v>
      </c>
      <c r="G18" s="11"/>
      <c r="H18" s="11"/>
      <c r="I18" s="130" t="e">
        <f t="shared" ref="I18:I32" si="6">+F18/$I$5</f>
        <v>#VALUE!</v>
      </c>
      <c r="J18" s="131">
        <f t="shared" ref="J18:J31" si="7">+K18+L18</f>
        <v>0</v>
      </c>
      <c r="K18" s="46"/>
      <c r="L18" s="46"/>
      <c r="M18" s="132" t="e">
        <f t="shared" ref="M18:M32" si="8">+J18/$M$5</f>
        <v>#DIV/0!</v>
      </c>
      <c r="N18" s="133"/>
      <c r="O18" s="57" t="e">
        <f t="shared" ref="O18:O32" si="9">+(M18-I18)/I18</f>
        <v>#DIV/0!</v>
      </c>
      <c r="P18" s="5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row>
    <row r="19" spans="1:132" s="10" customFormat="1" ht="12" x14ac:dyDescent="0.2">
      <c r="A19" s="17"/>
      <c r="B19" s="134"/>
      <c r="C19" s="126" t="s">
        <v>11</v>
      </c>
      <c r="D19" s="127"/>
      <c r="E19" s="128"/>
      <c r="F19" s="129">
        <f t="shared" si="5"/>
        <v>0</v>
      </c>
      <c r="G19" s="11"/>
      <c r="H19" s="11"/>
      <c r="I19" s="130" t="e">
        <f t="shared" si="6"/>
        <v>#VALUE!</v>
      </c>
      <c r="J19" s="131">
        <f t="shared" si="7"/>
        <v>0</v>
      </c>
      <c r="K19" s="46"/>
      <c r="L19" s="46"/>
      <c r="M19" s="132" t="e">
        <f t="shared" si="8"/>
        <v>#DIV/0!</v>
      </c>
      <c r="N19" s="133"/>
      <c r="O19" s="57" t="e">
        <f t="shared" si="9"/>
        <v>#DIV/0!</v>
      </c>
      <c r="P19" s="5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row>
    <row r="20" spans="1:132" s="10" customFormat="1" ht="12" x14ac:dyDescent="0.2">
      <c r="A20" s="17"/>
      <c r="B20" s="134"/>
      <c r="C20" s="126" t="s">
        <v>12</v>
      </c>
      <c r="D20" s="127"/>
      <c r="E20" s="128"/>
      <c r="F20" s="129">
        <f t="shared" si="5"/>
        <v>0</v>
      </c>
      <c r="G20" s="11"/>
      <c r="H20" s="11"/>
      <c r="I20" s="130" t="e">
        <f t="shared" si="6"/>
        <v>#VALUE!</v>
      </c>
      <c r="J20" s="131">
        <f t="shared" si="7"/>
        <v>0</v>
      </c>
      <c r="K20" s="46"/>
      <c r="L20" s="46"/>
      <c r="M20" s="132" t="e">
        <f t="shared" si="8"/>
        <v>#DIV/0!</v>
      </c>
      <c r="N20" s="133"/>
      <c r="O20" s="57" t="e">
        <f t="shared" si="9"/>
        <v>#DIV/0!</v>
      </c>
      <c r="P20" s="5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row>
    <row r="21" spans="1:132" s="10" customFormat="1" ht="12" x14ac:dyDescent="0.2">
      <c r="A21" s="17"/>
      <c r="B21" s="134"/>
      <c r="C21" s="126" t="s">
        <v>13</v>
      </c>
      <c r="D21" s="127"/>
      <c r="E21" s="128"/>
      <c r="F21" s="129">
        <f t="shared" si="5"/>
        <v>0</v>
      </c>
      <c r="G21" s="11"/>
      <c r="H21" s="11"/>
      <c r="I21" s="130" t="e">
        <f t="shared" si="6"/>
        <v>#VALUE!</v>
      </c>
      <c r="J21" s="131">
        <f t="shared" si="7"/>
        <v>0</v>
      </c>
      <c r="K21" s="46"/>
      <c r="L21" s="46"/>
      <c r="M21" s="132" t="e">
        <f t="shared" si="8"/>
        <v>#DIV/0!</v>
      </c>
      <c r="N21" s="133"/>
      <c r="O21" s="57" t="e">
        <f t="shared" si="9"/>
        <v>#DIV/0!</v>
      </c>
      <c r="P21" s="5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row>
    <row r="22" spans="1:132" s="10" customFormat="1" ht="12" x14ac:dyDescent="0.2">
      <c r="A22" s="17"/>
      <c r="B22" s="134"/>
      <c r="C22" s="126" t="s">
        <v>60</v>
      </c>
      <c r="D22" s="127"/>
      <c r="E22" s="128"/>
      <c r="F22" s="129">
        <f t="shared" si="5"/>
        <v>0</v>
      </c>
      <c r="G22" s="11"/>
      <c r="H22" s="11"/>
      <c r="I22" s="130" t="e">
        <f t="shared" si="6"/>
        <v>#VALUE!</v>
      </c>
      <c r="J22" s="131">
        <f t="shared" si="7"/>
        <v>0</v>
      </c>
      <c r="K22" s="46"/>
      <c r="L22" s="46"/>
      <c r="M22" s="132" t="e">
        <f t="shared" si="8"/>
        <v>#DIV/0!</v>
      </c>
      <c r="N22" s="133"/>
      <c r="O22" s="57" t="e">
        <f t="shared" si="9"/>
        <v>#DIV/0!</v>
      </c>
      <c r="P22" s="5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row>
    <row r="23" spans="1:132" s="10" customFormat="1" ht="12" x14ac:dyDescent="0.2">
      <c r="A23" s="17"/>
      <c r="B23" s="134"/>
      <c r="C23" s="126" t="s">
        <v>14</v>
      </c>
      <c r="D23" s="127"/>
      <c r="E23" s="128"/>
      <c r="F23" s="129">
        <f t="shared" si="5"/>
        <v>0</v>
      </c>
      <c r="G23" s="11"/>
      <c r="H23" s="11"/>
      <c r="I23" s="130" t="e">
        <f t="shared" si="6"/>
        <v>#VALUE!</v>
      </c>
      <c r="J23" s="131">
        <f t="shared" si="7"/>
        <v>0</v>
      </c>
      <c r="K23" s="46"/>
      <c r="L23" s="46"/>
      <c r="M23" s="132" t="e">
        <f t="shared" si="8"/>
        <v>#DIV/0!</v>
      </c>
      <c r="N23" s="133"/>
      <c r="O23" s="57" t="e">
        <f t="shared" si="9"/>
        <v>#DIV/0!</v>
      </c>
      <c r="P23" s="5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row>
    <row r="24" spans="1:132" s="10" customFormat="1" ht="12" x14ac:dyDescent="0.2">
      <c r="A24" s="17"/>
      <c r="B24" s="134"/>
      <c r="C24" s="126" t="s">
        <v>15</v>
      </c>
      <c r="D24" s="127"/>
      <c r="E24" s="128"/>
      <c r="F24" s="129">
        <f t="shared" si="5"/>
        <v>0</v>
      </c>
      <c r="G24" s="11"/>
      <c r="H24" s="11"/>
      <c r="I24" s="130" t="e">
        <f t="shared" si="6"/>
        <v>#VALUE!</v>
      </c>
      <c r="J24" s="131">
        <f t="shared" si="7"/>
        <v>0</v>
      </c>
      <c r="K24" s="46"/>
      <c r="L24" s="46"/>
      <c r="M24" s="132" t="e">
        <f t="shared" si="8"/>
        <v>#DIV/0!</v>
      </c>
      <c r="N24" s="133"/>
      <c r="O24" s="57" t="e">
        <f t="shared" si="9"/>
        <v>#DIV/0!</v>
      </c>
      <c r="P24" s="5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row>
    <row r="25" spans="1:132" s="10" customFormat="1" ht="12" x14ac:dyDescent="0.2">
      <c r="A25" s="17"/>
      <c r="B25" s="134"/>
      <c r="C25" s="126" t="s">
        <v>16</v>
      </c>
      <c r="D25" s="127"/>
      <c r="E25" s="128"/>
      <c r="F25" s="129">
        <f t="shared" si="5"/>
        <v>0</v>
      </c>
      <c r="G25" s="11"/>
      <c r="H25" s="11"/>
      <c r="I25" s="130" t="e">
        <f t="shared" si="6"/>
        <v>#VALUE!</v>
      </c>
      <c r="J25" s="131">
        <f t="shared" si="7"/>
        <v>0</v>
      </c>
      <c r="K25" s="46"/>
      <c r="L25" s="46"/>
      <c r="M25" s="132" t="e">
        <f t="shared" si="8"/>
        <v>#DIV/0!</v>
      </c>
      <c r="N25" s="133"/>
      <c r="O25" s="57" t="e">
        <f t="shared" si="9"/>
        <v>#DIV/0!</v>
      </c>
      <c r="P25" s="5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row>
    <row r="26" spans="1:132" s="10" customFormat="1" ht="12" x14ac:dyDescent="0.2">
      <c r="A26" s="17"/>
      <c r="B26" s="134"/>
      <c r="C26" s="126" t="s">
        <v>17</v>
      </c>
      <c r="D26" s="127"/>
      <c r="E26" s="128"/>
      <c r="F26" s="129">
        <f t="shared" si="5"/>
        <v>0</v>
      </c>
      <c r="G26" s="11"/>
      <c r="H26" s="11"/>
      <c r="I26" s="130" t="e">
        <f t="shared" si="6"/>
        <v>#VALUE!</v>
      </c>
      <c r="J26" s="131">
        <f t="shared" si="7"/>
        <v>0</v>
      </c>
      <c r="K26" s="46"/>
      <c r="L26" s="46"/>
      <c r="M26" s="132" t="e">
        <f t="shared" si="8"/>
        <v>#DIV/0!</v>
      </c>
      <c r="N26" s="133"/>
      <c r="O26" s="57" t="e">
        <f t="shared" si="9"/>
        <v>#DIV/0!</v>
      </c>
      <c r="P26" s="5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row>
    <row r="27" spans="1:132" s="10" customFormat="1" ht="12" x14ac:dyDescent="0.2">
      <c r="A27" s="17"/>
      <c r="B27" s="134"/>
      <c r="C27" s="126" t="s">
        <v>18</v>
      </c>
      <c r="D27" s="127"/>
      <c r="E27" s="128"/>
      <c r="F27" s="129">
        <f t="shared" si="5"/>
        <v>0</v>
      </c>
      <c r="G27" s="11"/>
      <c r="H27" s="11"/>
      <c r="I27" s="130" t="e">
        <f t="shared" si="6"/>
        <v>#VALUE!</v>
      </c>
      <c r="J27" s="131">
        <f t="shared" si="7"/>
        <v>0</v>
      </c>
      <c r="K27" s="46"/>
      <c r="L27" s="46"/>
      <c r="M27" s="132" t="e">
        <f t="shared" si="8"/>
        <v>#DIV/0!</v>
      </c>
      <c r="N27" s="133"/>
      <c r="O27" s="57" t="e">
        <f t="shared" si="9"/>
        <v>#DIV/0!</v>
      </c>
      <c r="P27" s="5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row>
    <row r="28" spans="1:132" s="10" customFormat="1" ht="12" x14ac:dyDescent="0.2">
      <c r="A28" s="17"/>
      <c r="B28" s="134"/>
      <c r="C28" s="126" t="s">
        <v>19</v>
      </c>
      <c r="D28" s="127"/>
      <c r="E28" s="128"/>
      <c r="F28" s="129">
        <f t="shared" si="5"/>
        <v>0</v>
      </c>
      <c r="G28" s="11"/>
      <c r="H28" s="11"/>
      <c r="I28" s="130" t="e">
        <f t="shared" si="6"/>
        <v>#VALUE!</v>
      </c>
      <c r="J28" s="131">
        <f t="shared" si="7"/>
        <v>0</v>
      </c>
      <c r="K28" s="46"/>
      <c r="L28" s="46"/>
      <c r="M28" s="132" t="e">
        <f t="shared" si="8"/>
        <v>#DIV/0!</v>
      </c>
      <c r="N28" s="133"/>
      <c r="O28" s="57" t="e">
        <f>+(M28-I28)/I28</f>
        <v>#DIV/0!</v>
      </c>
      <c r="P28" s="5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row>
    <row r="29" spans="1:132" s="10" customFormat="1" ht="12" x14ac:dyDescent="0.2">
      <c r="A29" s="17"/>
      <c r="B29" s="134"/>
      <c r="C29" s="126" t="s">
        <v>20</v>
      </c>
      <c r="D29" s="127"/>
      <c r="E29" s="128"/>
      <c r="F29" s="129">
        <f t="shared" si="5"/>
        <v>0</v>
      </c>
      <c r="G29" s="11"/>
      <c r="H29" s="11"/>
      <c r="I29" s="130" t="e">
        <f t="shared" si="6"/>
        <v>#VALUE!</v>
      </c>
      <c r="J29" s="131">
        <f t="shared" si="7"/>
        <v>0</v>
      </c>
      <c r="K29" s="46"/>
      <c r="L29" s="46"/>
      <c r="M29" s="132" t="e">
        <f t="shared" si="8"/>
        <v>#DIV/0!</v>
      </c>
      <c r="N29" s="133"/>
      <c r="O29" s="57" t="e">
        <f t="shared" si="9"/>
        <v>#DIV/0!</v>
      </c>
      <c r="P29" s="5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row>
    <row r="30" spans="1:132" s="10" customFormat="1" ht="12" x14ac:dyDescent="0.2">
      <c r="A30" s="17"/>
      <c r="B30" s="134"/>
      <c r="C30" s="126" t="s">
        <v>21</v>
      </c>
      <c r="D30" s="127"/>
      <c r="E30" s="128"/>
      <c r="F30" s="129">
        <f t="shared" si="5"/>
        <v>0</v>
      </c>
      <c r="G30" s="11"/>
      <c r="H30" s="11"/>
      <c r="I30" s="130" t="e">
        <f t="shared" si="6"/>
        <v>#VALUE!</v>
      </c>
      <c r="J30" s="131">
        <f t="shared" si="7"/>
        <v>0</v>
      </c>
      <c r="K30" s="46"/>
      <c r="L30" s="46"/>
      <c r="M30" s="132" t="e">
        <f t="shared" si="8"/>
        <v>#DIV/0!</v>
      </c>
      <c r="N30" s="133"/>
      <c r="O30" s="57" t="e">
        <f t="shared" si="9"/>
        <v>#DIV/0!</v>
      </c>
      <c r="P30" s="5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row>
    <row r="31" spans="1:132" s="10" customFormat="1" ht="12" x14ac:dyDescent="0.2">
      <c r="A31" s="17"/>
      <c r="B31" s="134"/>
      <c r="C31" s="126" t="s">
        <v>22</v>
      </c>
      <c r="D31" s="31"/>
      <c r="E31" s="128"/>
      <c r="F31" s="129">
        <f t="shared" si="5"/>
        <v>0</v>
      </c>
      <c r="G31" s="11"/>
      <c r="H31" s="11"/>
      <c r="I31" s="130" t="e">
        <f t="shared" si="6"/>
        <v>#VALUE!</v>
      </c>
      <c r="J31" s="131">
        <f t="shared" si="7"/>
        <v>0</v>
      </c>
      <c r="K31" s="46"/>
      <c r="L31" s="46"/>
      <c r="M31" s="132" t="e">
        <f t="shared" si="8"/>
        <v>#DIV/0!</v>
      </c>
      <c r="N31" s="133"/>
      <c r="O31" s="57" t="e">
        <f t="shared" si="9"/>
        <v>#DIV/0!</v>
      </c>
      <c r="P31" s="5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row>
    <row r="32" spans="1:132" s="10" customFormat="1" ht="12" x14ac:dyDescent="0.2">
      <c r="A32" s="17"/>
      <c r="B32" s="135"/>
      <c r="C32" s="136"/>
      <c r="D32" s="137" t="s">
        <v>23</v>
      </c>
      <c r="E32" s="138"/>
      <c r="F32" s="139">
        <f t="shared" ref="F32:L32" si="10">SUM(F18:F31)</f>
        <v>0</v>
      </c>
      <c r="G32" s="139">
        <f t="shared" si="10"/>
        <v>0</v>
      </c>
      <c r="H32" s="139">
        <f t="shared" si="10"/>
        <v>0</v>
      </c>
      <c r="I32" s="151" t="e">
        <f t="shared" si="6"/>
        <v>#VALUE!</v>
      </c>
      <c r="J32" s="152">
        <f t="shared" si="10"/>
        <v>0</v>
      </c>
      <c r="K32" s="153">
        <f t="shared" si="10"/>
        <v>0</v>
      </c>
      <c r="L32" s="153">
        <f t="shared" si="10"/>
        <v>0</v>
      </c>
      <c r="M32" s="154" t="e">
        <f t="shared" si="8"/>
        <v>#DIV/0!</v>
      </c>
      <c r="N32" s="144"/>
      <c r="O32" s="54" t="e">
        <f t="shared" si="9"/>
        <v>#DIV/0!</v>
      </c>
      <c r="P32" s="150"/>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row>
    <row r="33" spans="1:132" s="10" customFormat="1" ht="12" x14ac:dyDescent="0.2">
      <c r="A33" s="17"/>
      <c r="B33" s="135" t="s">
        <v>24</v>
      </c>
      <c r="C33" s="146" t="s">
        <v>25</v>
      </c>
      <c r="D33" s="146"/>
      <c r="E33" s="147"/>
      <c r="F33" s="129"/>
      <c r="G33" s="16"/>
      <c r="H33" s="16"/>
      <c r="I33" s="155"/>
      <c r="J33" s="156"/>
      <c r="K33" s="157"/>
      <c r="L33" s="157"/>
      <c r="M33" s="158"/>
      <c r="N33" s="149"/>
      <c r="O33" s="55"/>
      <c r="P33" s="150"/>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row>
    <row r="34" spans="1:132" s="10" customFormat="1" ht="12" x14ac:dyDescent="0.2">
      <c r="A34" s="17"/>
      <c r="B34" s="125"/>
      <c r="C34" s="126" t="s">
        <v>26</v>
      </c>
      <c r="D34" s="127"/>
      <c r="E34" s="128"/>
      <c r="F34" s="129">
        <f t="shared" ref="F34:F38" si="11">+G34+H34</f>
        <v>0</v>
      </c>
      <c r="G34" s="11"/>
      <c r="H34" s="11"/>
      <c r="I34" s="155" t="e">
        <f t="shared" ref="I34:I39" si="12">+F34/$I$5</f>
        <v>#VALUE!</v>
      </c>
      <c r="J34" s="156">
        <f t="shared" ref="J34:J38" si="13">+K34+L34</f>
        <v>0</v>
      </c>
      <c r="K34" s="46"/>
      <c r="L34" s="46"/>
      <c r="M34" s="158" t="e">
        <f t="shared" ref="M34:M39" si="14">+J34/$M$5</f>
        <v>#DIV/0!</v>
      </c>
      <c r="N34" s="133"/>
      <c r="O34" s="57" t="e">
        <f t="shared" ref="O34:O39" si="15">+(M34-I34)/I34</f>
        <v>#DIV/0!</v>
      </c>
      <c r="P34" s="5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row>
    <row r="35" spans="1:132" s="10" customFormat="1" ht="12" x14ac:dyDescent="0.2">
      <c r="A35" s="17"/>
      <c r="B35" s="134"/>
      <c r="C35" s="126" t="s">
        <v>27</v>
      </c>
      <c r="D35" s="127"/>
      <c r="E35" s="128"/>
      <c r="F35" s="129">
        <f t="shared" si="11"/>
        <v>0</v>
      </c>
      <c r="G35" s="11"/>
      <c r="H35" s="11"/>
      <c r="I35" s="155" t="e">
        <f t="shared" si="12"/>
        <v>#VALUE!</v>
      </c>
      <c r="J35" s="156">
        <f t="shared" si="13"/>
        <v>0</v>
      </c>
      <c r="K35" s="46"/>
      <c r="L35" s="46"/>
      <c r="M35" s="158" t="e">
        <f t="shared" si="14"/>
        <v>#DIV/0!</v>
      </c>
      <c r="N35" s="133"/>
      <c r="O35" s="57" t="e">
        <f t="shared" si="15"/>
        <v>#DIV/0!</v>
      </c>
      <c r="P35" s="5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row>
    <row r="36" spans="1:132" s="10" customFormat="1" ht="12" x14ac:dyDescent="0.2">
      <c r="A36" s="17"/>
      <c r="B36" s="134"/>
      <c r="C36" s="126" t="s">
        <v>28</v>
      </c>
      <c r="D36" s="127"/>
      <c r="E36" s="128"/>
      <c r="F36" s="129">
        <f t="shared" si="11"/>
        <v>0</v>
      </c>
      <c r="G36" s="11"/>
      <c r="H36" s="11"/>
      <c r="I36" s="155" t="e">
        <f t="shared" si="12"/>
        <v>#VALUE!</v>
      </c>
      <c r="J36" s="156">
        <f t="shared" si="13"/>
        <v>0</v>
      </c>
      <c r="K36" s="46"/>
      <c r="L36" s="46"/>
      <c r="M36" s="158" t="e">
        <f t="shared" si="14"/>
        <v>#DIV/0!</v>
      </c>
      <c r="N36" s="133"/>
      <c r="O36" s="57" t="e">
        <f t="shared" si="15"/>
        <v>#DIV/0!</v>
      </c>
      <c r="P36" s="5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row>
    <row r="37" spans="1:132" s="10" customFormat="1" ht="12" x14ac:dyDescent="0.2">
      <c r="A37" s="17"/>
      <c r="B37" s="134"/>
      <c r="C37" s="126" t="s">
        <v>29</v>
      </c>
      <c r="D37" s="127"/>
      <c r="E37" s="128"/>
      <c r="F37" s="129">
        <f t="shared" si="11"/>
        <v>0</v>
      </c>
      <c r="G37" s="11"/>
      <c r="H37" s="11"/>
      <c r="I37" s="155" t="e">
        <f t="shared" si="12"/>
        <v>#VALUE!</v>
      </c>
      <c r="J37" s="156">
        <f t="shared" si="13"/>
        <v>0</v>
      </c>
      <c r="K37" s="46"/>
      <c r="L37" s="46"/>
      <c r="M37" s="158" t="e">
        <f t="shared" si="14"/>
        <v>#DIV/0!</v>
      </c>
      <c r="N37" s="133"/>
      <c r="O37" s="57" t="e">
        <f>+(M37-I37)/I37</f>
        <v>#DIV/0!</v>
      </c>
      <c r="P37" s="5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row>
    <row r="38" spans="1:132" s="10" customFormat="1" ht="12" x14ac:dyDescent="0.2">
      <c r="A38" s="17"/>
      <c r="B38" s="134"/>
      <c r="C38" s="126" t="s">
        <v>30</v>
      </c>
      <c r="D38" s="127"/>
      <c r="E38" s="128"/>
      <c r="F38" s="129">
        <f t="shared" si="11"/>
        <v>0</v>
      </c>
      <c r="G38" s="11"/>
      <c r="H38" s="11"/>
      <c r="I38" s="155" t="e">
        <f t="shared" si="12"/>
        <v>#VALUE!</v>
      </c>
      <c r="J38" s="156">
        <f t="shared" si="13"/>
        <v>0</v>
      </c>
      <c r="K38" s="46"/>
      <c r="L38" s="46"/>
      <c r="M38" s="158" t="e">
        <f t="shared" si="14"/>
        <v>#DIV/0!</v>
      </c>
      <c r="N38" s="133"/>
      <c r="O38" s="57" t="e">
        <f t="shared" si="15"/>
        <v>#DIV/0!</v>
      </c>
      <c r="P38" s="5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row>
    <row r="39" spans="1:132" s="10" customFormat="1" ht="12" x14ac:dyDescent="0.2">
      <c r="A39" s="17"/>
      <c r="B39" s="135"/>
      <c r="C39" s="136"/>
      <c r="D39" s="137" t="s">
        <v>31</v>
      </c>
      <c r="E39" s="138"/>
      <c r="F39" s="139">
        <f t="shared" ref="F39:L39" si="16">SUM(F34:F38)</f>
        <v>0</v>
      </c>
      <c r="G39" s="139">
        <f t="shared" si="16"/>
        <v>0</v>
      </c>
      <c r="H39" s="139">
        <f t="shared" si="16"/>
        <v>0</v>
      </c>
      <c r="I39" s="151" t="e">
        <f t="shared" si="12"/>
        <v>#VALUE!</v>
      </c>
      <c r="J39" s="152">
        <f t="shared" si="16"/>
        <v>0</v>
      </c>
      <c r="K39" s="153">
        <f t="shared" si="16"/>
        <v>0</v>
      </c>
      <c r="L39" s="153">
        <f t="shared" si="16"/>
        <v>0</v>
      </c>
      <c r="M39" s="154" t="e">
        <f t="shared" si="14"/>
        <v>#DIV/0!</v>
      </c>
      <c r="N39" s="144"/>
      <c r="O39" s="54" t="e">
        <f t="shared" si="15"/>
        <v>#DIV/0!</v>
      </c>
      <c r="P39" s="145"/>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row>
    <row r="40" spans="1:132" s="10" customFormat="1" ht="12" x14ac:dyDescent="0.2">
      <c r="A40" s="17"/>
      <c r="B40" s="135" t="s">
        <v>32</v>
      </c>
      <c r="C40" s="146" t="s">
        <v>289</v>
      </c>
      <c r="D40" s="146"/>
      <c r="E40" s="147"/>
      <c r="F40" s="129"/>
      <c r="G40" s="16"/>
      <c r="H40" s="16"/>
      <c r="I40" s="155"/>
      <c r="J40" s="156"/>
      <c r="K40" s="157"/>
      <c r="L40" s="157"/>
      <c r="M40" s="158"/>
      <c r="N40" s="149"/>
      <c r="O40" s="55"/>
      <c r="P40" s="150"/>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row>
    <row r="41" spans="1:132" s="10" customFormat="1" ht="12" x14ac:dyDescent="0.2">
      <c r="A41" s="17"/>
      <c r="B41" s="125"/>
      <c r="C41" s="126" t="s">
        <v>287</v>
      </c>
      <c r="D41" s="127"/>
      <c r="E41" s="128"/>
      <c r="F41" s="129">
        <f>+G41+H41</f>
        <v>0</v>
      </c>
      <c r="G41" s="11"/>
      <c r="H41" s="11"/>
      <c r="I41" s="155" t="e">
        <f t="shared" ref="I41:I45" si="17">+F41/$I$5</f>
        <v>#VALUE!</v>
      </c>
      <c r="J41" s="156">
        <f>+K41+L41</f>
        <v>0</v>
      </c>
      <c r="K41" s="46"/>
      <c r="L41" s="46"/>
      <c r="M41" s="155" t="e">
        <f t="shared" ref="M41:M45" si="18">+J41/$M$5</f>
        <v>#DIV/0!</v>
      </c>
      <c r="N41" s="159"/>
      <c r="O41" s="57" t="e">
        <f t="shared" ref="O41:O45" si="19">+(M41-I41)/I41</f>
        <v>#DIV/0!</v>
      </c>
      <c r="P41" s="5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row>
    <row r="42" spans="1:132" s="10" customFormat="1" ht="12" x14ac:dyDescent="0.2">
      <c r="A42" s="17"/>
      <c r="B42" s="125"/>
      <c r="C42" s="126" t="s">
        <v>286</v>
      </c>
      <c r="D42" s="127"/>
      <c r="E42" s="128"/>
      <c r="F42" s="129">
        <f t="shared" ref="F42:F44" si="20">+G42+H42</f>
        <v>0</v>
      </c>
      <c r="G42" s="11"/>
      <c r="H42" s="11"/>
      <c r="I42" s="155"/>
      <c r="J42" s="156">
        <f>SUM(K42:L42)</f>
        <v>0</v>
      </c>
      <c r="K42" s="46"/>
      <c r="L42" s="46"/>
      <c r="M42" s="155"/>
      <c r="N42" s="431"/>
      <c r="O42" s="57" t="e">
        <f t="shared" ref="O42:O44" si="21">+(M42-I42)/I42</f>
        <v>#DIV/0!</v>
      </c>
      <c r="P42" s="5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row>
    <row r="43" spans="1:132" s="10" customFormat="1" ht="12" x14ac:dyDescent="0.2">
      <c r="A43" s="17"/>
      <c r="B43" s="125"/>
      <c r="C43" s="126" t="s">
        <v>285</v>
      </c>
      <c r="D43" s="127"/>
      <c r="E43" s="128"/>
      <c r="F43" s="129">
        <f t="shared" si="20"/>
        <v>0</v>
      </c>
      <c r="G43" s="11"/>
      <c r="H43" s="11"/>
      <c r="I43" s="155"/>
      <c r="J43" s="156">
        <f t="shared" ref="J43:J44" si="22">SUM(K43:L43)</f>
        <v>0</v>
      </c>
      <c r="K43" s="46"/>
      <c r="L43" s="46"/>
      <c r="M43" s="155"/>
      <c r="N43" s="431"/>
      <c r="O43" s="57" t="e">
        <f t="shared" si="21"/>
        <v>#DIV/0!</v>
      </c>
      <c r="P43" s="5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row>
    <row r="44" spans="1:132" s="10" customFormat="1" ht="12" x14ac:dyDescent="0.2">
      <c r="A44" s="17"/>
      <c r="B44" s="125"/>
      <c r="C44" s="126" t="s">
        <v>288</v>
      </c>
      <c r="D44" s="127"/>
      <c r="E44" s="128"/>
      <c r="F44" s="129">
        <f t="shared" si="20"/>
        <v>0</v>
      </c>
      <c r="G44" s="11"/>
      <c r="H44" s="11"/>
      <c r="I44" s="155"/>
      <c r="J44" s="156">
        <f t="shared" si="22"/>
        <v>0</v>
      </c>
      <c r="K44" s="46"/>
      <c r="L44" s="46"/>
      <c r="M44" s="155"/>
      <c r="N44" s="431"/>
      <c r="O44" s="57" t="e">
        <f t="shared" si="21"/>
        <v>#DIV/0!</v>
      </c>
      <c r="P44" s="5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row>
    <row r="45" spans="1:132" s="10" customFormat="1" ht="12" x14ac:dyDescent="0.2">
      <c r="A45" s="17"/>
      <c r="B45" s="135"/>
      <c r="C45" s="136"/>
      <c r="D45" s="137" t="s">
        <v>33</v>
      </c>
      <c r="E45" s="138"/>
      <c r="F45" s="139">
        <f>SUM(F41:F44)</f>
        <v>0</v>
      </c>
      <c r="G45" s="139">
        <f>SUM(G41:G44)</f>
        <v>0</v>
      </c>
      <c r="H45" s="139">
        <f>SUM(H41:H44)</f>
        <v>0</v>
      </c>
      <c r="I45" s="151" t="e">
        <f t="shared" si="17"/>
        <v>#VALUE!</v>
      </c>
      <c r="J45" s="152">
        <f>SUM(J41:J44)</f>
        <v>0</v>
      </c>
      <c r="K45" s="153">
        <f>SUM(K41:K44)</f>
        <v>0</v>
      </c>
      <c r="L45" s="153">
        <f>SUM(L41:L44)</f>
        <v>0</v>
      </c>
      <c r="M45" s="154" t="e">
        <f t="shared" si="18"/>
        <v>#DIV/0!</v>
      </c>
      <c r="N45" s="144"/>
      <c r="O45" s="54" t="e">
        <f t="shared" si="19"/>
        <v>#DIV/0!</v>
      </c>
      <c r="P45" s="145"/>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row>
    <row r="46" spans="1:132" s="10" customFormat="1" ht="12" x14ac:dyDescent="0.2">
      <c r="A46" s="17"/>
      <c r="B46" s="135" t="s">
        <v>34</v>
      </c>
      <c r="C46" s="146" t="s">
        <v>35</v>
      </c>
      <c r="D46" s="146"/>
      <c r="E46" s="147"/>
      <c r="F46" s="129"/>
      <c r="G46" s="16"/>
      <c r="H46" s="16"/>
      <c r="I46" s="155"/>
      <c r="J46" s="156"/>
      <c r="K46" s="157"/>
      <c r="L46" s="157"/>
      <c r="M46" s="158"/>
      <c r="N46" s="149"/>
      <c r="O46" s="55"/>
      <c r="P46" s="150"/>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row>
    <row r="47" spans="1:132" s="10" customFormat="1" ht="12" x14ac:dyDescent="0.2">
      <c r="A47" s="17"/>
      <c r="B47" s="134"/>
      <c r="C47" s="126" t="s">
        <v>36</v>
      </c>
      <c r="D47" s="31"/>
      <c r="E47" s="128"/>
      <c r="F47" s="129">
        <f t="shared" ref="F47:F48" si="23">+G47+H47</f>
        <v>0</v>
      </c>
      <c r="G47" s="11"/>
      <c r="H47" s="11"/>
      <c r="I47" s="155" t="e">
        <f t="shared" ref="I47:I50" si="24">+F47/$I$5</f>
        <v>#VALUE!</v>
      </c>
      <c r="J47" s="156">
        <f t="shared" ref="J47:J48" si="25">+K47+L47</f>
        <v>0</v>
      </c>
      <c r="K47" s="46"/>
      <c r="L47" s="46"/>
      <c r="M47" s="155" t="e">
        <f t="shared" ref="M47:M49" si="26">+J47/$M$5</f>
        <v>#DIV/0!</v>
      </c>
      <c r="N47" s="159"/>
      <c r="O47" s="57" t="e">
        <f>+(M47-I47)/I47</f>
        <v>#DIV/0!</v>
      </c>
      <c r="P47" s="5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row>
    <row r="48" spans="1:132" s="10" customFormat="1" ht="12" x14ac:dyDescent="0.2">
      <c r="A48" s="17"/>
      <c r="B48" s="134"/>
      <c r="C48" s="126" t="s">
        <v>37</v>
      </c>
      <c r="D48" s="31"/>
      <c r="E48" s="128"/>
      <c r="F48" s="129">
        <f t="shared" si="23"/>
        <v>0</v>
      </c>
      <c r="G48" s="11"/>
      <c r="H48" s="11"/>
      <c r="I48" s="155" t="e">
        <f t="shared" si="24"/>
        <v>#VALUE!</v>
      </c>
      <c r="J48" s="156">
        <f t="shared" si="25"/>
        <v>0</v>
      </c>
      <c r="K48" s="46"/>
      <c r="L48" s="46"/>
      <c r="M48" s="155" t="e">
        <f t="shared" si="26"/>
        <v>#DIV/0!</v>
      </c>
      <c r="N48" s="159"/>
      <c r="O48" s="57" t="e">
        <f t="shared" ref="O48:O50" si="27">+(M48-I48)/I48</f>
        <v>#DIV/0!</v>
      </c>
      <c r="P48" s="52"/>
      <c r="Q48" s="2"/>
      <c r="R48" s="2"/>
      <c r="S48" s="58"/>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row>
    <row r="49" spans="1:132" s="10" customFormat="1" ht="12" x14ac:dyDescent="0.2">
      <c r="A49" s="17"/>
      <c r="B49" s="135"/>
      <c r="C49" s="136"/>
      <c r="D49" s="137" t="s">
        <v>38</v>
      </c>
      <c r="E49" s="138"/>
      <c r="F49" s="139">
        <f t="shared" ref="F49:L49" si="28">SUM(F47:F48)</f>
        <v>0</v>
      </c>
      <c r="G49" s="139">
        <f t="shared" si="28"/>
        <v>0</v>
      </c>
      <c r="H49" s="139">
        <f t="shared" si="28"/>
        <v>0</v>
      </c>
      <c r="I49" s="151" t="e">
        <f t="shared" si="24"/>
        <v>#VALUE!</v>
      </c>
      <c r="J49" s="152">
        <f t="shared" si="28"/>
        <v>0</v>
      </c>
      <c r="K49" s="153">
        <f t="shared" si="28"/>
        <v>0</v>
      </c>
      <c r="L49" s="153">
        <f t="shared" si="28"/>
        <v>0</v>
      </c>
      <c r="M49" s="160" t="e">
        <f t="shared" si="26"/>
        <v>#DIV/0!</v>
      </c>
      <c r="N49" s="161"/>
      <c r="O49" s="53" t="e">
        <f t="shared" si="27"/>
        <v>#DIV/0!</v>
      </c>
      <c r="P49" s="145"/>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row>
    <row r="50" spans="1:132" s="12" customFormat="1" ht="12" x14ac:dyDescent="0.2">
      <c r="A50" s="18"/>
      <c r="B50" s="135"/>
      <c r="C50" s="162"/>
      <c r="D50" s="163" t="s">
        <v>44</v>
      </c>
      <c r="E50" s="164"/>
      <c r="F50" s="165">
        <f>+F49+F45+F39+F32+F16</f>
        <v>0</v>
      </c>
      <c r="G50" s="165">
        <f t="shared" ref="G50:L50" si="29">+G49+G45+G39+G32+G16</f>
        <v>0</v>
      </c>
      <c r="H50" s="165">
        <f t="shared" si="29"/>
        <v>0</v>
      </c>
      <c r="I50" s="166" t="e">
        <f t="shared" si="24"/>
        <v>#VALUE!</v>
      </c>
      <c r="J50" s="167">
        <f t="shared" si="29"/>
        <v>0</v>
      </c>
      <c r="K50" s="165">
        <f t="shared" si="29"/>
        <v>0</v>
      </c>
      <c r="L50" s="165">
        <f t="shared" si="29"/>
        <v>0</v>
      </c>
      <c r="M50" s="166" t="e">
        <f>+J50/$M$5</f>
        <v>#DIV/0!</v>
      </c>
      <c r="N50" s="159"/>
      <c r="O50" s="168" t="e">
        <f t="shared" si="27"/>
        <v>#DIV/0!</v>
      </c>
      <c r="P50" s="169"/>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row>
    <row r="51" spans="1:132" s="2" customFormat="1" ht="7.5" customHeight="1" x14ac:dyDescent="0.2">
      <c r="B51" s="170"/>
      <c r="C51" s="171"/>
      <c r="D51" s="171"/>
      <c r="E51" s="171"/>
      <c r="F51" s="171"/>
      <c r="G51" s="171"/>
      <c r="H51" s="171"/>
      <c r="I51" s="171"/>
      <c r="J51" s="60"/>
      <c r="K51" s="60"/>
      <c r="L51" s="60"/>
      <c r="M51" s="171"/>
      <c r="N51" s="61"/>
      <c r="O51" s="8"/>
      <c r="P51" s="150"/>
    </row>
    <row r="52" spans="1:132" s="2" customFormat="1" ht="15" customHeight="1" x14ac:dyDescent="0.2">
      <c r="B52" s="172" t="s">
        <v>64</v>
      </c>
      <c r="C52" s="171"/>
      <c r="D52" s="171"/>
      <c r="E52" s="173"/>
      <c r="F52" s="174" t="s">
        <v>45</v>
      </c>
      <c r="G52" s="175" t="e">
        <f>+G50/F50</f>
        <v>#DIV/0!</v>
      </c>
      <c r="H52" s="176"/>
      <c r="I52" s="177"/>
      <c r="J52" s="178" t="s">
        <v>42</v>
      </c>
      <c r="K52" s="179" t="e">
        <f>+K50/J50</f>
        <v>#DIV/0!</v>
      </c>
      <c r="L52" s="371" t="s">
        <v>259</v>
      </c>
      <c r="M52" s="177"/>
      <c r="N52" s="180"/>
      <c r="O52" s="7"/>
      <c r="P52" s="150"/>
    </row>
    <row r="53" spans="1:132" ht="16.5" customHeight="1" thickBot="1" x14ac:dyDescent="0.25">
      <c r="B53" s="170"/>
      <c r="C53" s="181"/>
      <c r="D53" s="176"/>
      <c r="E53" s="182"/>
      <c r="F53" s="177"/>
      <c r="G53" s="182"/>
      <c r="H53" s="182"/>
      <c r="I53" s="177"/>
      <c r="J53" s="183" t="e">
        <f>IF(K52&gt;0.15,"Exceeds Admin % ceiling of 15%,",".")</f>
        <v>#DIV/0!</v>
      </c>
      <c r="K53" s="184"/>
      <c r="L53" s="184"/>
      <c r="M53" s="185"/>
      <c r="N53" s="186"/>
      <c r="P53" s="187"/>
    </row>
    <row r="54" spans="1:132" ht="15" customHeight="1" thickTop="1" thickBot="1" x14ac:dyDescent="0.25">
      <c r="B54" s="170"/>
      <c r="C54" s="181" t="s">
        <v>130</v>
      </c>
      <c r="D54" s="176" t="s">
        <v>131</v>
      </c>
      <c r="E54" s="182"/>
      <c r="F54" s="188" t="s">
        <v>133</v>
      </c>
      <c r="G54" s="189" t="e">
        <f>+I50</f>
        <v>#VALUE!</v>
      </c>
      <c r="H54" s="182"/>
      <c r="I54" s="177"/>
      <c r="J54" s="188" t="s">
        <v>132</v>
      </c>
      <c r="K54" s="189" t="e">
        <f>+M50</f>
        <v>#DIV/0!</v>
      </c>
      <c r="L54" s="184"/>
      <c r="M54" s="185"/>
      <c r="N54" s="186"/>
      <c r="P54" s="187"/>
    </row>
    <row r="55" spans="1:132" ht="33" customHeight="1" thickTop="1" x14ac:dyDescent="0.2">
      <c r="B55" s="170"/>
      <c r="C55" s="181"/>
      <c r="D55" s="176"/>
      <c r="E55" s="182"/>
      <c r="F55" s="190"/>
      <c r="G55" s="191"/>
      <c r="H55" s="182"/>
      <c r="I55" s="177"/>
      <c r="J55" s="190"/>
      <c r="K55" s="191"/>
      <c r="L55" s="184"/>
      <c r="M55" s="185"/>
      <c r="N55" s="186"/>
      <c r="P55" s="187"/>
    </row>
    <row r="56" spans="1:132" ht="11.25" customHeight="1" x14ac:dyDescent="0.2">
      <c r="B56" s="192" t="s">
        <v>59</v>
      </c>
      <c r="C56" s="171" t="s">
        <v>139</v>
      </c>
      <c r="D56" s="182"/>
      <c r="E56" s="182"/>
      <c r="F56" s="182"/>
      <c r="G56" s="182"/>
      <c r="H56" s="182"/>
      <c r="I56" s="177"/>
      <c r="J56" s="177"/>
      <c r="K56" s="182"/>
      <c r="L56" s="182"/>
      <c r="M56" s="177"/>
      <c r="N56" s="193"/>
      <c r="P56" s="187"/>
    </row>
    <row r="57" spans="1:132" ht="24.75" customHeight="1" x14ac:dyDescent="0.2">
      <c r="B57" s="192" t="s">
        <v>58</v>
      </c>
      <c r="C57" s="475" t="s">
        <v>140</v>
      </c>
      <c r="D57" s="475"/>
      <c r="E57" s="475"/>
      <c r="F57" s="475"/>
      <c r="G57" s="475"/>
      <c r="H57" s="475"/>
      <c r="I57" s="475"/>
      <c r="J57" s="475"/>
      <c r="K57" s="475"/>
      <c r="L57" s="475"/>
      <c r="M57" s="475"/>
      <c r="N57" s="475"/>
      <c r="O57" s="475"/>
      <c r="P57" s="475"/>
    </row>
    <row r="58" spans="1:132" ht="11.25" customHeight="1" x14ac:dyDescent="0.2">
      <c r="B58" s="192" t="s">
        <v>56</v>
      </c>
      <c r="C58" s="474" t="s">
        <v>290</v>
      </c>
      <c r="D58" s="474"/>
      <c r="E58" s="474"/>
      <c r="F58" s="474"/>
      <c r="G58" s="474"/>
      <c r="H58" s="474"/>
      <c r="I58" s="474"/>
      <c r="J58" s="474"/>
      <c r="K58" s="474"/>
      <c r="L58" s="474"/>
      <c r="M58" s="474"/>
      <c r="N58" s="474"/>
      <c r="O58" s="474"/>
      <c r="P58" s="474"/>
    </row>
    <row r="59" spans="1:132" ht="11.25" customHeight="1" x14ac:dyDescent="0.2">
      <c r="C59" s="474"/>
      <c r="D59" s="474"/>
      <c r="E59" s="474"/>
      <c r="F59" s="474"/>
      <c r="G59" s="474"/>
      <c r="H59" s="474"/>
      <c r="I59" s="474"/>
      <c r="J59" s="474"/>
      <c r="K59" s="474"/>
      <c r="L59" s="474"/>
      <c r="M59" s="474"/>
      <c r="N59" s="474"/>
      <c r="O59" s="474"/>
      <c r="P59" s="474"/>
    </row>
    <row r="60" spans="1:132" ht="11.25" customHeight="1" x14ac:dyDescent="0.2">
      <c r="C60" s="474"/>
      <c r="D60" s="474"/>
      <c r="E60" s="474"/>
      <c r="F60" s="474"/>
      <c r="G60" s="474"/>
      <c r="H60" s="474"/>
      <c r="I60" s="474"/>
      <c r="J60" s="474"/>
      <c r="K60" s="474"/>
      <c r="L60" s="474"/>
      <c r="M60" s="474"/>
      <c r="N60" s="474"/>
      <c r="O60" s="474"/>
      <c r="P60" s="474"/>
    </row>
    <row r="61" spans="1:132" ht="11.25" customHeight="1" x14ac:dyDescent="0.2">
      <c r="C61" s="474"/>
      <c r="D61" s="474"/>
      <c r="E61" s="474"/>
      <c r="F61" s="474"/>
      <c r="G61" s="474"/>
      <c r="H61" s="474"/>
      <c r="I61" s="474"/>
      <c r="J61" s="474"/>
      <c r="K61" s="474"/>
      <c r="L61" s="474"/>
      <c r="M61" s="474"/>
      <c r="N61" s="474"/>
      <c r="O61" s="474"/>
      <c r="P61" s="474"/>
    </row>
    <row r="62" spans="1:132" ht="11.25" customHeight="1" x14ac:dyDescent="0.2">
      <c r="C62" s="474"/>
      <c r="D62" s="474"/>
      <c r="E62" s="474"/>
      <c r="F62" s="474"/>
      <c r="G62" s="474"/>
      <c r="H62" s="474"/>
      <c r="I62" s="474"/>
      <c r="J62" s="474"/>
      <c r="K62" s="474"/>
      <c r="L62" s="474"/>
      <c r="M62" s="474"/>
      <c r="N62" s="474"/>
      <c r="O62" s="474"/>
      <c r="P62" s="474"/>
    </row>
    <row r="63" spans="1:132" ht="11.25" customHeight="1" x14ac:dyDescent="0.2">
      <c r="C63" s="474"/>
      <c r="D63" s="474"/>
      <c r="E63" s="474"/>
      <c r="F63" s="474"/>
      <c r="G63" s="474"/>
      <c r="H63" s="474"/>
      <c r="I63" s="474"/>
      <c r="J63" s="474"/>
      <c r="K63" s="474"/>
      <c r="L63" s="474"/>
      <c r="M63" s="474"/>
      <c r="N63" s="474"/>
      <c r="O63" s="474"/>
      <c r="P63" s="474"/>
    </row>
    <row r="64" spans="1:132" ht="11.25" customHeight="1" x14ac:dyDescent="0.2">
      <c r="C64" s="474"/>
      <c r="D64" s="474"/>
      <c r="E64" s="474"/>
      <c r="F64" s="474"/>
      <c r="G64" s="474"/>
      <c r="H64" s="474"/>
      <c r="I64" s="474"/>
      <c r="J64" s="474"/>
      <c r="K64" s="474"/>
      <c r="L64" s="474"/>
      <c r="M64" s="474"/>
      <c r="N64" s="474"/>
      <c r="O64" s="474"/>
      <c r="P64" s="474"/>
    </row>
    <row r="65" spans="3:16" ht="11.25" customHeight="1" x14ac:dyDescent="0.2">
      <c r="C65" s="474"/>
      <c r="D65" s="474"/>
      <c r="E65" s="474"/>
      <c r="F65" s="474"/>
      <c r="G65" s="474"/>
      <c r="H65" s="474"/>
      <c r="I65" s="474"/>
      <c r="J65" s="474"/>
      <c r="K65" s="474"/>
      <c r="L65" s="474"/>
      <c r="M65" s="474"/>
      <c r="N65" s="474"/>
      <c r="O65" s="474"/>
      <c r="P65" s="474"/>
    </row>
    <row r="66" spans="3:16" ht="11.25" customHeight="1" x14ac:dyDescent="0.2">
      <c r="C66" s="474"/>
      <c r="D66" s="474"/>
      <c r="E66" s="474"/>
      <c r="F66" s="474"/>
      <c r="G66" s="474"/>
      <c r="H66" s="474"/>
      <c r="I66" s="474"/>
      <c r="J66" s="474"/>
      <c r="K66" s="474"/>
      <c r="L66" s="474"/>
      <c r="M66" s="474"/>
      <c r="N66" s="474"/>
      <c r="O66" s="474"/>
      <c r="P66" s="474"/>
    </row>
    <row r="67" spans="3:16" ht="11.25" customHeight="1" x14ac:dyDescent="0.2">
      <c r="C67" s="474"/>
      <c r="D67" s="474"/>
      <c r="E67" s="474"/>
      <c r="F67" s="474"/>
      <c r="G67" s="474"/>
      <c r="H67" s="474"/>
      <c r="I67" s="474"/>
      <c r="J67" s="474"/>
      <c r="K67" s="474"/>
      <c r="L67" s="474"/>
      <c r="M67" s="474"/>
      <c r="N67" s="474"/>
      <c r="O67" s="474"/>
      <c r="P67" s="474"/>
    </row>
    <row r="68" spans="3:16" ht="11.25" customHeight="1" x14ac:dyDescent="0.2">
      <c r="C68" s="474"/>
      <c r="D68" s="474"/>
      <c r="E68" s="474"/>
      <c r="F68" s="474"/>
      <c r="G68" s="474"/>
      <c r="H68" s="474"/>
      <c r="I68" s="474"/>
      <c r="J68" s="474"/>
      <c r="K68" s="474"/>
      <c r="L68" s="474"/>
      <c r="M68" s="474"/>
      <c r="N68" s="474"/>
      <c r="O68" s="474"/>
      <c r="P68" s="474"/>
    </row>
    <row r="69" spans="3:16" ht="11.25" customHeight="1" x14ac:dyDescent="0.2">
      <c r="C69" s="474"/>
      <c r="D69" s="474"/>
      <c r="E69" s="474"/>
      <c r="F69" s="474"/>
      <c r="G69" s="474"/>
      <c r="H69" s="474"/>
      <c r="I69" s="474"/>
      <c r="J69" s="474"/>
      <c r="K69" s="474"/>
      <c r="L69" s="474"/>
      <c r="M69" s="474"/>
      <c r="N69" s="474"/>
      <c r="O69" s="474"/>
      <c r="P69" s="474"/>
    </row>
    <row r="70" spans="3:16" ht="11.25" customHeight="1" x14ac:dyDescent="0.2">
      <c r="C70" s="474"/>
      <c r="D70" s="474"/>
      <c r="E70" s="474"/>
      <c r="F70" s="474"/>
      <c r="G70" s="474"/>
      <c r="H70" s="474"/>
      <c r="I70" s="474"/>
      <c r="J70" s="474"/>
      <c r="K70" s="474"/>
      <c r="L70" s="474"/>
      <c r="M70" s="474"/>
      <c r="N70" s="474"/>
      <c r="O70" s="474"/>
      <c r="P70" s="474"/>
    </row>
  </sheetData>
  <sheetProtection password="CD74" sheet="1" selectLockedCells="1"/>
  <mergeCells count="8">
    <mergeCell ref="C58:P70"/>
    <mergeCell ref="C57:P57"/>
    <mergeCell ref="B1:P1"/>
    <mergeCell ref="F6:I6"/>
    <mergeCell ref="B8:D11"/>
    <mergeCell ref="P8:P11"/>
    <mergeCell ref="O6:P6"/>
    <mergeCell ref="J6:L6"/>
  </mergeCells>
  <conditionalFormatting sqref="K52">
    <cfRule type="cellIs" dxfId="13" priority="16" operator="greaterThan">
      <formula>0.15</formula>
    </cfRule>
  </conditionalFormatting>
  <conditionalFormatting sqref="J4">
    <cfRule type="containsErrors" dxfId="12" priority="14">
      <formula>ISERROR(J4)</formula>
    </cfRule>
  </conditionalFormatting>
  <conditionalFormatting sqref="J53">
    <cfRule type="containsErrors" dxfId="11" priority="5">
      <formula>ISERROR(J53)</formula>
    </cfRule>
    <cfRule type="containsText" dxfId="10" priority="11" operator="containsText" text=".">
      <formula>NOT(ISERROR(SEARCH(".",J53)))</formula>
    </cfRule>
  </conditionalFormatting>
  <conditionalFormatting sqref="O13:O15 O18:O31 O34:O38 O47:O48 O41:O44">
    <cfRule type="cellIs" dxfId="9" priority="9" operator="lessThan">
      <formula>$P$5</formula>
    </cfRule>
    <cfRule type="cellIs" dxfId="8" priority="10" operator="greaterThan">
      <formula>$O$5</formula>
    </cfRule>
  </conditionalFormatting>
  <conditionalFormatting sqref="K52 G52 O50">
    <cfRule type="containsErrors" dxfId="7" priority="4">
      <formula>ISERROR(G50)</formula>
    </cfRule>
  </conditionalFormatting>
  <conditionalFormatting sqref="F4">
    <cfRule type="containsErrors" dxfId="6" priority="3">
      <formula>ISERROR(F4)</formula>
    </cfRule>
  </conditionalFormatting>
  <conditionalFormatting sqref="F3">
    <cfRule type="cellIs" dxfId="5" priority="2" operator="equal">
      <formula>0</formula>
    </cfRule>
  </conditionalFormatting>
  <conditionalFormatting sqref="G54 K54">
    <cfRule type="containsErrors" dxfId="4" priority="1">
      <formula>ISERROR(G54)</formula>
    </cfRule>
  </conditionalFormatting>
  <pageMargins left="0.1" right="0.1" top="0.25" bottom="0.25" header="0.3" footer="0.1"/>
  <pageSetup scale="74" fitToHeight="0" orientation="landscape" horizontalDpi="1200" verticalDpi="1200" r:id="rId1"/>
  <headerFooter>
    <oddFooter>&amp;A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5"/>
  <sheetViews>
    <sheetView showRowColHeaders="0" workbookViewId="0">
      <selection activeCell="J20" sqref="J20"/>
    </sheetView>
  </sheetViews>
  <sheetFormatPr defaultRowHeight="12.75" x14ac:dyDescent="0.2"/>
  <cols>
    <col min="1" max="1" width="2.5" style="255" customWidth="1"/>
    <col min="2" max="2" width="1.83203125" style="255" customWidth="1"/>
    <col min="3" max="3" width="8" style="255" customWidth="1"/>
    <col min="4" max="4" width="21.6640625" style="255" customWidth="1"/>
    <col min="5" max="5" width="10.5" style="255" customWidth="1"/>
    <col min="6" max="6" width="7.5" style="255" customWidth="1"/>
    <col min="7" max="13" width="9.33203125" style="255"/>
    <col min="14" max="14" width="27.83203125" style="255" customWidth="1"/>
    <col min="15" max="16384" width="9.33203125" style="255"/>
  </cols>
  <sheetData>
    <row r="1" spans="2:14" s="284" customFormat="1" ht="39" customHeight="1" x14ac:dyDescent="0.45">
      <c r="B1" s="492" t="s">
        <v>146</v>
      </c>
      <c r="C1" s="492"/>
      <c r="D1" s="492"/>
      <c r="E1" s="492"/>
      <c r="F1" s="492"/>
      <c r="G1" s="492"/>
      <c r="H1" s="492"/>
      <c r="I1" s="492"/>
      <c r="J1" s="492"/>
      <c r="K1" s="492"/>
      <c r="L1" s="492"/>
      <c r="M1" s="492"/>
      <c r="N1" s="492"/>
    </row>
    <row r="3" spans="2:14" s="209" customFormat="1" ht="24" customHeight="1" x14ac:dyDescent="0.2">
      <c r="B3" s="372" t="s">
        <v>66</v>
      </c>
      <c r="C3" s="373"/>
    </row>
    <row r="4" spans="2:14" s="209" customFormat="1" ht="13.5" customHeight="1" x14ac:dyDescent="0.2">
      <c r="C4" s="374" t="s">
        <v>65</v>
      </c>
      <c r="E4" s="375"/>
      <c r="F4" s="376"/>
    </row>
    <row r="5" spans="2:14" s="377" customFormat="1" ht="3" customHeight="1" x14ac:dyDescent="0.2">
      <c r="D5" s="305"/>
    </row>
    <row r="6" spans="2:14" s="377" customFormat="1" x14ac:dyDescent="0.2">
      <c r="C6" s="378"/>
      <c r="D6" s="305" t="s">
        <v>104</v>
      </c>
    </row>
    <row r="7" spans="2:14" s="377" customFormat="1" ht="3.75" customHeight="1" x14ac:dyDescent="0.2">
      <c r="D7" s="305"/>
    </row>
    <row r="8" spans="2:14" s="377" customFormat="1" x14ac:dyDescent="0.2">
      <c r="C8" s="379"/>
      <c r="D8" s="305" t="s">
        <v>62</v>
      </c>
    </row>
    <row r="9" spans="2:14" s="377" customFormat="1" ht="3" customHeight="1" x14ac:dyDescent="0.2">
      <c r="D9" s="305"/>
    </row>
    <row r="10" spans="2:14" s="377" customFormat="1" x14ac:dyDescent="0.2">
      <c r="C10" s="380"/>
      <c r="D10" s="305" t="s">
        <v>160</v>
      </c>
    </row>
    <row r="11" spans="2:14" s="377" customFormat="1" ht="9" customHeight="1" x14ac:dyDescent="0.2"/>
    <row r="12" spans="2:14" s="377" customFormat="1" x14ac:dyDescent="0.2">
      <c r="C12" s="381" t="s">
        <v>159</v>
      </c>
    </row>
    <row r="13" spans="2:14" s="377" customFormat="1" ht="3" customHeight="1" x14ac:dyDescent="0.2">
      <c r="D13" s="382"/>
    </row>
    <row r="14" spans="2:14" s="377" customFormat="1" x14ac:dyDescent="0.2"/>
    <row r="15" spans="2:14" s="377" customFormat="1" ht="13.5" customHeight="1" x14ac:dyDescent="0.25">
      <c r="C15" s="383" t="s">
        <v>122</v>
      </c>
      <c r="D15" s="384"/>
      <c r="E15" s="384"/>
      <c r="F15" s="384"/>
    </row>
    <row r="16" spans="2:14" s="209" customFormat="1" ht="25.5" customHeight="1" x14ac:dyDescent="0.2">
      <c r="B16" s="385" t="s">
        <v>59</v>
      </c>
      <c r="C16" s="493" t="s">
        <v>162</v>
      </c>
      <c r="D16" s="493"/>
      <c r="E16" s="493"/>
      <c r="F16" s="493"/>
      <c r="G16" s="493"/>
      <c r="H16" s="493"/>
      <c r="I16" s="493"/>
      <c r="J16" s="493"/>
      <c r="K16" s="493"/>
      <c r="L16" s="493"/>
      <c r="M16" s="493"/>
      <c r="N16" s="493"/>
    </row>
    <row r="17" spans="2:14" s="377" customFormat="1" ht="26.25" customHeight="1" x14ac:dyDescent="0.2">
      <c r="B17" s="385" t="s">
        <v>59</v>
      </c>
      <c r="C17" s="493" t="s">
        <v>261</v>
      </c>
      <c r="D17" s="493"/>
      <c r="E17" s="493"/>
      <c r="F17" s="493"/>
      <c r="G17" s="493"/>
      <c r="H17" s="493"/>
      <c r="I17" s="493"/>
      <c r="J17" s="493"/>
      <c r="K17" s="493"/>
      <c r="L17" s="493"/>
      <c r="M17" s="493"/>
      <c r="N17" s="493"/>
    </row>
    <row r="18" spans="2:14" s="377" customFormat="1" ht="14.25" customHeight="1" x14ac:dyDescent="0.2">
      <c r="B18" s="385" t="s">
        <v>59</v>
      </c>
      <c r="C18" s="494" t="s">
        <v>163</v>
      </c>
      <c r="D18" s="494"/>
      <c r="E18" s="494"/>
      <c r="F18" s="494"/>
      <c r="G18" s="494"/>
      <c r="H18" s="494"/>
      <c r="I18" s="494"/>
      <c r="J18" s="494"/>
      <c r="K18" s="494"/>
      <c r="L18" s="494"/>
      <c r="M18" s="494"/>
      <c r="N18" s="494"/>
    </row>
    <row r="19" spans="2:14" s="377" customFormat="1" ht="9.75" customHeight="1" x14ac:dyDescent="0.2">
      <c r="B19" s="385"/>
      <c r="C19" s="386"/>
      <c r="D19" s="386"/>
      <c r="E19" s="386"/>
      <c r="F19" s="386"/>
      <c r="G19" s="386"/>
      <c r="H19" s="386"/>
      <c r="I19" s="386"/>
      <c r="J19" s="386"/>
      <c r="K19" s="386"/>
      <c r="L19" s="386"/>
      <c r="M19" s="386"/>
      <c r="N19" s="386"/>
    </row>
    <row r="20" spans="2:14" s="377" customFormat="1" ht="14.25" customHeight="1" x14ac:dyDescent="0.25">
      <c r="C20" s="387" t="s">
        <v>123</v>
      </c>
      <c r="D20" s="388"/>
    </row>
    <row r="21" spans="2:14" s="209" customFormat="1" ht="28.5" customHeight="1" x14ac:dyDescent="0.2">
      <c r="B21" s="385" t="s">
        <v>59</v>
      </c>
      <c r="C21" s="493" t="s">
        <v>260</v>
      </c>
      <c r="D21" s="493"/>
      <c r="E21" s="493"/>
      <c r="F21" s="493"/>
      <c r="G21" s="493"/>
      <c r="H21" s="493"/>
      <c r="I21" s="493"/>
      <c r="J21" s="493"/>
      <c r="K21" s="493"/>
      <c r="L21" s="493"/>
      <c r="M21" s="493"/>
      <c r="N21" s="493"/>
    </row>
    <row r="22" spans="2:14" s="377" customFormat="1" x14ac:dyDescent="0.2">
      <c r="C22" s="209"/>
    </row>
    <row r="23" spans="2:14" s="377" customFormat="1" ht="24" customHeight="1" x14ac:dyDescent="0.2">
      <c r="B23" s="389" t="s">
        <v>174</v>
      </c>
    </row>
    <row r="24" spans="2:14" s="209" customFormat="1" ht="16.5" customHeight="1" x14ac:dyDescent="0.2">
      <c r="C24" s="390" t="s">
        <v>164</v>
      </c>
      <c r="D24" s="391" t="s">
        <v>165</v>
      </c>
      <c r="E24" s="392"/>
      <c r="F24" s="503" t="s">
        <v>102</v>
      </c>
      <c r="G24" s="504"/>
      <c r="H24" s="504"/>
      <c r="I24" s="504"/>
      <c r="J24" s="504"/>
      <c r="K24" s="504"/>
      <c r="L24" s="504"/>
      <c r="M24" s="504"/>
      <c r="N24" s="505"/>
    </row>
    <row r="25" spans="2:14" s="209" customFormat="1" ht="28.5" customHeight="1" x14ac:dyDescent="0.2">
      <c r="C25" s="393" t="s">
        <v>166</v>
      </c>
      <c r="D25" s="394" t="s">
        <v>180</v>
      </c>
      <c r="E25" s="395"/>
      <c r="F25" s="500" t="s">
        <v>167</v>
      </c>
      <c r="G25" s="501"/>
      <c r="H25" s="501"/>
      <c r="I25" s="501"/>
      <c r="J25" s="501"/>
      <c r="K25" s="501"/>
      <c r="L25" s="501"/>
      <c r="M25" s="501"/>
      <c r="N25" s="502"/>
    </row>
    <row r="26" spans="2:14" s="209" customFormat="1" ht="24.75" customHeight="1" x14ac:dyDescent="0.2">
      <c r="C26" s="396" t="s">
        <v>47</v>
      </c>
      <c r="D26" s="397" t="s">
        <v>181</v>
      </c>
      <c r="E26" s="398"/>
      <c r="F26" s="506" t="s">
        <v>168</v>
      </c>
      <c r="G26" s="507"/>
      <c r="H26" s="507"/>
      <c r="I26" s="507"/>
      <c r="J26" s="507"/>
      <c r="K26" s="507"/>
      <c r="L26" s="507"/>
      <c r="M26" s="507"/>
      <c r="N26" s="508"/>
    </row>
    <row r="27" spans="2:14" s="209" customFormat="1" ht="24.75" customHeight="1" x14ac:dyDescent="0.2">
      <c r="C27" s="396" t="s">
        <v>53</v>
      </c>
      <c r="D27" s="397" t="s">
        <v>182</v>
      </c>
      <c r="E27" s="398"/>
      <c r="F27" s="506" t="s">
        <v>169</v>
      </c>
      <c r="G27" s="507"/>
      <c r="H27" s="507"/>
      <c r="I27" s="507"/>
      <c r="J27" s="507"/>
      <c r="K27" s="507"/>
      <c r="L27" s="507"/>
      <c r="M27" s="507"/>
      <c r="N27" s="508"/>
    </row>
    <row r="28" spans="2:14" s="209" customFormat="1" ht="29.25" customHeight="1" x14ac:dyDescent="0.2">
      <c r="C28" s="393" t="s">
        <v>48</v>
      </c>
      <c r="D28" s="394" t="s">
        <v>183</v>
      </c>
      <c r="E28" s="395"/>
      <c r="F28" s="500" t="s">
        <v>170</v>
      </c>
      <c r="G28" s="501"/>
      <c r="H28" s="501"/>
      <c r="I28" s="501"/>
      <c r="J28" s="501"/>
      <c r="K28" s="501"/>
      <c r="L28" s="501"/>
      <c r="M28" s="501"/>
      <c r="N28" s="502"/>
    </row>
    <row r="29" spans="2:14" s="209" customFormat="1" ht="23.25" customHeight="1" x14ac:dyDescent="0.2">
      <c r="C29" s="396" t="s">
        <v>49</v>
      </c>
      <c r="D29" s="397" t="s">
        <v>184</v>
      </c>
      <c r="E29" s="398"/>
      <c r="F29" s="509" t="s">
        <v>262</v>
      </c>
      <c r="G29" s="510"/>
      <c r="H29" s="510"/>
      <c r="I29" s="510"/>
      <c r="J29" s="510"/>
      <c r="K29" s="510"/>
      <c r="L29" s="510"/>
      <c r="M29" s="510"/>
      <c r="N29" s="511"/>
    </row>
    <row r="30" spans="2:14" s="209" customFormat="1" ht="29.25" customHeight="1" x14ac:dyDescent="0.2">
      <c r="C30" s="396" t="s">
        <v>54</v>
      </c>
      <c r="D30" s="397" t="s">
        <v>185</v>
      </c>
      <c r="E30" s="398"/>
      <c r="F30" s="512" t="s">
        <v>263</v>
      </c>
      <c r="G30" s="513"/>
      <c r="H30" s="513"/>
      <c r="I30" s="513"/>
      <c r="J30" s="513"/>
      <c r="K30" s="513"/>
      <c r="L30" s="513"/>
      <c r="M30" s="513"/>
      <c r="N30" s="514"/>
    </row>
    <row r="31" spans="2:14" s="209" customFormat="1" ht="32.25" customHeight="1" x14ac:dyDescent="0.2">
      <c r="C31" s="396" t="s">
        <v>50</v>
      </c>
      <c r="D31" s="498" t="s">
        <v>186</v>
      </c>
      <c r="E31" s="499"/>
      <c r="F31" s="500" t="s">
        <v>264</v>
      </c>
      <c r="G31" s="501"/>
      <c r="H31" s="501"/>
      <c r="I31" s="501"/>
      <c r="J31" s="501"/>
      <c r="K31" s="501"/>
      <c r="L31" s="501"/>
      <c r="M31" s="501"/>
      <c r="N31" s="502"/>
    </row>
    <row r="32" spans="2:14" s="209" customFormat="1" ht="21" customHeight="1" x14ac:dyDescent="0.2">
      <c r="C32" s="396" t="s">
        <v>51</v>
      </c>
      <c r="D32" s="397" t="s">
        <v>187</v>
      </c>
      <c r="E32" s="398"/>
      <c r="F32" s="495" t="s">
        <v>265</v>
      </c>
      <c r="G32" s="496"/>
      <c r="H32" s="496"/>
      <c r="I32" s="496"/>
      <c r="J32" s="496"/>
      <c r="K32" s="496"/>
      <c r="L32" s="496"/>
      <c r="M32" s="496"/>
      <c r="N32" s="497"/>
    </row>
    <row r="33" spans="3:14" s="209" customFormat="1" ht="43.5" customHeight="1" x14ac:dyDescent="0.2">
      <c r="C33" s="399" t="s">
        <v>64</v>
      </c>
      <c r="D33" s="400"/>
      <c r="E33" s="401"/>
      <c r="F33" s="500" t="s">
        <v>172</v>
      </c>
      <c r="G33" s="501"/>
      <c r="H33" s="501"/>
      <c r="I33" s="501"/>
      <c r="J33" s="501"/>
      <c r="K33" s="501"/>
      <c r="L33" s="501"/>
      <c r="M33" s="501"/>
      <c r="N33" s="502"/>
    </row>
    <row r="34" spans="3:14" s="209" customFormat="1" ht="31.5" customHeight="1" x14ac:dyDescent="0.2">
      <c r="C34" s="399" t="s">
        <v>130</v>
      </c>
      <c r="D34" s="400"/>
      <c r="E34" s="401"/>
      <c r="F34" s="500" t="s">
        <v>171</v>
      </c>
      <c r="G34" s="501"/>
      <c r="H34" s="501"/>
      <c r="I34" s="501"/>
      <c r="J34" s="501"/>
      <c r="K34" s="501"/>
      <c r="L34" s="501"/>
      <c r="M34" s="501"/>
      <c r="N34" s="502"/>
    </row>
    <row r="41" spans="3:14" ht="12.75" customHeight="1" x14ac:dyDescent="0.2"/>
    <row r="44" spans="3:14" ht="12.75" customHeight="1" x14ac:dyDescent="0.2"/>
    <row r="45" spans="3:14" ht="12.75" customHeight="1" x14ac:dyDescent="0.2"/>
  </sheetData>
  <sheetProtection password="CCB4" sheet="1" objects="1" scenarios="1"/>
  <mergeCells count="17">
    <mergeCell ref="F32:N32"/>
    <mergeCell ref="D31:E31"/>
    <mergeCell ref="F33:N33"/>
    <mergeCell ref="F34:N34"/>
    <mergeCell ref="F24:N24"/>
    <mergeCell ref="F25:N25"/>
    <mergeCell ref="F26:N26"/>
    <mergeCell ref="F27:N27"/>
    <mergeCell ref="F28:N28"/>
    <mergeCell ref="F29:N29"/>
    <mergeCell ref="F30:N30"/>
    <mergeCell ref="F31:N31"/>
    <mergeCell ref="B1:N1"/>
    <mergeCell ref="C17:N17"/>
    <mergeCell ref="C16:N16"/>
    <mergeCell ref="C18:N18"/>
    <mergeCell ref="C21:N21"/>
  </mergeCells>
  <pageMargins left="0.2" right="0.3" top="0.25" bottom="0.25" header="0.3" footer="1"/>
  <pageSetup scale="79" fitToHeight="0"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82"/>
  <sheetViews>
    <sheetView showGridLines="0" showRowColHeaders="0" workbookViewId="0">
      <pane xSplit="3" ySplit="11" topLeftCell="D15" activePane="bottomRight" state="frozen"/>
      <selection pane="topRight" activeCell="C1" sqref="C1"/>
      <selection pane="bottomLeft" activeCell="A11" sqref="A11"/>
      <selection pane="bottomRight" activeCell="B12" sqref="B12"/>
    </sheetView>
  </sheetViews>
  <sheetFormatPr defaultRowHeight="12" x14ac:dyDescent="0.2"/>
  <cols>
    <col min="1" max="1" width="2" style="182" customWidth="1"/>
    <col min="2" max="2" width="35.83203125" style="187" customWidth="1"/>
    <col min="3" max="3" width="39.5" style="187" customWidth="1"/>
    <col min="4" max="4" width="10.1640625" style="182" customWidth="1"/>
    <col min="5" max="5" width="13.6640625" style="182" customWidth="1"/>
    <col min="6" max="7" width="11.5" style="182" customWidth="1"/>
    <col min="8" max="8" width="11" style="182" customWidth="1"/>
    <col min="9" max="9" width="8.83203125" style="182" customWidth="1"/>
    <col min="10" max="10" width="13.6640625" style="182" customWidth="1"/>
    <col min="11" max="12" width="11.6640625" style="182" customWidth="1"/>
    <col min="13" max="13" width="10.6640625" style="182" customWidth="1"/>
    <col min="14" max="14" width="9.33203125" style="182" customWidth="1"/>
    <col min="15" max="15" width="3.33203125" style="182" customWidth="1"/>
    <col min="16" max="16" width="15.1640625" style="182" customWidth="1"/>
    <col min="17" max="17" width="12.83203125" style="221" hidden="1" customWidth="1"/>
    <col min="18" max="19" width="12" style="221" hidden="1" customWidth="1"/>
    <col min="20" max="20" width="9.33203125" style="222" hidden="1" customWidth="1"/>
    <col min="21" max="23" width="9.33203125" style="182" hidden="1" customWidth="1"/>
    <col min="24" max="24" width="0" style="182" hidden="1" customWidth="1"/>
    <col min="25" max="16384" width="9.33203125" style="182"/>
  </cols>
  <sheetData>
    <row r="1" spans="2:23" s="60" customFormat="1" ht="30" customHeight="1" x14ac:dyDescent="0.2">
      <c r="B1" s="476" t="s">
        <v>97</v>
      </c>
      <c r="C1" s="476"/>
      <c r="D1" s="476"/>
      <c r="E1" s="476"/>
      <c r="F1" s="476"/>
      <c r="G1" s="476"/>
      <c r="H1" s="476"/>
      <c r="I1" s="476"/>
      <c r="J1" s="476"/>
      <c r="K1" s="476"/>
      <c r="L1" s="476"/>
      <c r="M1" s="476"/>
      <c r="N1" s="476"/>
      <c r="O1" s="196"/>
      <c r="P1" s="196"/>
      <c r="Q1" s="197"/>
      <c r="R1" s="197"/>
      <c r="S1" s="197"/>
      <c r="T1" s="198"/>
    </row>
    <row r="2" spans="2:23" s="207" customFormat="1" ht="26.25" customHeight="1" x14ac:dyDescent="0.35">
      <c r="B2" s="199" t="s">
        <v>98</v>
      </c>
      <c r="C2" s="200">
        <f>+'2 PROGRAM BUDGET'!F3</f>
        <v>0</v>
      </c>
      <c r="D2" s="201"/>
      <c r="E2" s="201"/>
      <c r="F2" s="356"/>
      <c r="G2" s="356"/>
      <c r="H2" s="203"/>
      <c r="I2" s="203"/>
      <c r="J2" s="204"/>
      <c r="K2" s="203"/>
      <c r="L2" s="203"/>
      <c r="M2" s="203"/>
      <c r="N2" s="203"/>
      <c r="O2" s="203"/>
      <c r="P2" s="203"/>
      <c r="Q2" s="205"/>
      <c r="R2" s="205"/>
      <c r="S2" s="205"/>
      <c r="T2" s="206"/>
      <c r="V2" s="335">
        <f>+V3+V5+W3+W5</f>
        <v>0</v>
      </c>
      <c r="W2" s="335"/>
    </row>
    <row r="3" spans="2:23" s="207" customFormat="1" ht="18" customHeight="1" x14ac:dyDescent="0.35">
      <c r="B3" s="199" t="s">
        <v>120</v>
      </c>
      <c r="C3" s="405" t="str">
        <f>+'2 PROGRAM BUDGET'!F4</f>
        <v>121068  HOUSING CASE MANAGEMENT SERVICES</v>
      </c>
      <c r="D3" s="208"/>
      <c r="E3" s="208"/>
      <c r="F3" s="357"/>
      <c r="G3" s="357"/>
      <c r="H3" s="203"/>
      <c r="I3" s="203"/>
      <c r="J3" s="204"/>
      <c r="K3" s="203"/>
      <c r="L3" s="203"/>
      <c r="M3" s="203"/>
      <c r="N3" s="203"/>
      <c r="O3" s="203"/>
      <c r="P3" s="203"/>
      <c r="Q3" s="205"/>
      <c r="R3" s="205"/>
      <c r="S3" s="205"/>
      <c r="T3" s="206"/>
      <c r="V3" s="335">
        <f>IF(F5&lt;-1000,1,0)</f>
        <v>0</v>
      </c>
      <c r="W3" s="335">
        <f>IF(G5&lt;-1000,1,0)</f>
        <v>0</v>
      </c>
    </row>
    <row r="4" spans="2:23" s="207" customFormat="1" ht="8.25" customHeight="1" x14ac:dyDescent="0.35">
      <c r="B4" s="199"/>
      <c r="C4" s="358"/>
      <c r="D4" s="202"/>
      <c r="E4" s="202"/>
      <c r="F4" s="203"/>
      <c r="G4" s="203"/>
      <c r="H4" s="203"/>
      <c r="I4" s="203"/>
      <c r="J4" s="204"/>
      <c r="K4" s="203"/>
      <c r="L4" s="203"/>
      <c r="M4" s="203"/>
      <c r="N4" s="203"/>
      <c r="O4" s="203"/>
      <c r="P4" s="203"/>
      <c r="Q4" s="205"/>
      <c r="R4" s="205"/>
      <c r="S4" s="205"/>
      <c r="T4" s="206"/>
      <c r="V4" s="335"/>
      <c r="W4" s="335"/>
    </row>
    <row r="5" spans="2:23" s="60" customFormat="1" ht="19.5" customHeight="1" thickBot="1" x14ac:dyDescent="0.25">
      <c r="C5" s="333"/>
      <c r="D5" s="209"/>
      <c r="E5" s="334" t="str">
        <f>IF(V2&gt;0,V7," ")</f>
        <v xml:space="preserve"> </v>
      </c>
      <c r="F5" s="403">
        <f>+F76-'2 PROGRAM BUDGET'!G13</f>
        <v>0</v>
      </c>
      <c r="G5" s="403">
        <f>+G76-'2 PROGRAM BUDGET'!H13</f>
        <v>0</v>
      </c>
      <c r="H5" s="196"/>
      <c r="I5" s="196"/>
      <c r="J5" s="210"/>
      <c r="K5" s="196"/>
      <c r="L5" s="196"/>
      <c r="M5" s="196"/>
      <c r="N5" s="196"/>
      <c r="O5" s="196"/>
      <c r="P5" s="196"/>
      <c r="Q5" s="197"/>
      <c r="R5" s="197"/>
      <c r="S5" s="197"/>
      <c r="T5" s="198"/>
      <c r="V5" s="336">
        <f>IF(F5&gt;1000,1,0)</f>
        <v>0</v>
      </c>
      <c r="W5" s="336">
        <f>IF(G5&gt;1000,1,0)</f>
        <v>0</v>
      </c>
    </row>
    <row r="6" spans="2:23" ht="18.75" customHeight="1" thickBot="1" x14ac:dyDescent="0.25">
      <c r="B6" s="521" t="s">
        <v>266</v>
      </c>
      <c r="C6" s="522"/>
      <c r="D6" s="478" t="s">
        <v>142</v>
      </c>
      <c r="E6" s="478"/>
      <c r="F6" s="478"/>
      <c r="G6" s="479"/>
      <c r="H6" s="489" t="s">
        <v>43</v>
      </c>
      <c r="I6" s="490"/>
      <c r="J6" s="490"/>
      <c r="K6" s="490"/>
      <c r="L6" s="490"/>
      <c r="M6" s="490"/>
      <c r="N6" s="491"/>
      <c r="O6" s="211"/>
      <c r="Q6" s="212"/>
      <c r="R6" s="212"/>
      <c r="S6" s="212"/>
      <c r="T6" s="213"/>
    </row>
    <row r="7" spans="2:23" s="171" customFormat="1" ht="15.75" customHeight="1" x14ac:dyDescent="0.2">
      <c r="B7" s="402" t="s">
        <v>46</v>
      </c>
      <c r="C7" s="216" t="s">
        <v>47</v>
      </c>
      <c r="D7" s="214" t="s">
        <v>53</v>
      </c>
      <c r="E7" s="215" t="s">
        <v>48</v>
      </c>
      <c r="F7" s="216" t="s">
        <v>49</v>
      </c>
      <c r="G7" s="216" t="s">
        <v>54</v>
      </c>
      <c r="H7" s="217" t="s">
        <v>50</v>
      </c>
      <c r="I7" s="218" t="s">
        <v>51</v>
      </c>
      <c r="J7" s="215" t="s">
        <v>52</v>
      </c>
      <c r="K7" s="216" t="s">
        <v>99</v>
      </c>
      <c r="L7" s="215" t="s">
        <v>100</v>
      </c>
      <c r="M7" s="215" t="s">
        <v>176</v>
      </c>
      <c r="N7" s="215" t="s">
        <v>177</v>
      </c>
      <c r="Q7" s="219"/>
      <c r="R7" s="219"/>
      <c r="S7" s="219"/>
      <c r="T7" s="220"/>
      <c r="V7" s="334" t="s">
        <v>278</v>
      </c>
    </row>
    <row r="8" spans="2:23" ht="16.5" customHeight="1" x14ac:dyDescent="0.2">
      <c r="B8" s="515" t="s">
        <v>267</v>
      </c>
      <c r="C8" s="518" t="s">
        <v>279</v>
      </c>
      <c r="D8" s="104"/>
      <c r="E8" s="105" t="s">
        <v>138</v>
      </c>
      <c r="F8" s="104"/>
      <c r="G8" s="104"/>
      <c r="H8" s="407" t="s">
        <v>56</v>
      </c>
      <c r="I8" s="104" t="s">
        <v>57</v>
      </c>
      <c r="J8" s="105" t="s">
        <v>202</v>
      </c>
      <c r="K8" s="104" t="s">
        <v>144</v>
      </c>
      <c r="L8" s="105" t="s">
        <v>144</v>
      </c>
      <c r="M8" s="105" t="s">
        <v>203</v>
      </c>
      <c r="N8" s="105" t="s">
        <v>204</v>
      </c>
      <c r="O8" s="211"/>
    </row>
    <row r="9" spans="2:23" ht="12" customHeight="1" x14ac:dyDescent="0.2">
      <c r="B9" s="516"/>
      <c r="C9" s="519"/>
      <c r="D9" s="104" t="s">
        <v>152</v>
      </c>
      <c r="E9" s="105" t="s">
        <v>152</v>
      </c>
      <c r="F9" s="104" t="s">
        <v>152</v>
      </c>
      <c r="G9" s="104" t="s">
        <v>152</v>
      </c>
      <c r="H9" s="407" t="s">
        <v>152</v>
      </c>
      <c r="I9" s="104"/>
      <c r="J9" s="105" t="s">
        <v>152</v>
      </c>
      <c r="K9" s="104" t="s">
        <v>152</v>
      </c>
      <c r="L9" s="105" t="s">
        <v>152</v>
      </c>
      <c r="M9" s="105" t="s">
        <v>156</v>
      </c>
      <c r="N9" s="105" t="s">
        <v>156</v>
      </c>
      <c r="O9" s="211"/>
    </row>
    <row r="10" spans="2:23" ht="12.75" customHeight="1" x14ac:dyDescent="0.2">
      <c r="B10" s="517"/>
      <c r="C10" s="520"/>
      <c r="D10" s="104" t="s">
        <v>153</v>
      </c>
      <c r="E10" s="105" t="s">
        <v>153</v>
      </c>
      <c r="F10" s="104" t="s">
        <v>153</v>
      </c>
      <c r="G10" s="104" t="s">
        <v>153</v>
      </c>
      <c r="H10" s="407" t="s">
        <v>153</v>
      </c>
      <c r="I10" s="104" t="s">
        <v>39</v>
      </c>
      <c r="J10" s="105" t="s">
        <v>153</v>
      </c>
      <c r="K10" s="104" t="s">
        <v>153</v>
      </c>
      <c r="L10" s="105" t="s">
        <v>153</v>
      </c>
      <c r="M10" s="105" t="s">
        <v>157</v>
      </c>
      <c r="N10" s="105" t="s">
        <v>158</v>
      </c>
      <c r="O10" s="211"/>
    </row>
    <row r="11" spans="2:23" ht="16.5" customHeight="1" x14ac:dyDescent="0.2">
      <c r="B11" s="404" t="s">
        <v>143</v>
      </c>
      <c r="C11" s="404" t="s">
        <v>275</v>
      </c>
      <c r="D11" s="111" t="s">
        <v>39</v>
      </c>
      <c r="E11" s="112" t="s">
        <v>41</v>
      </c>
      <c r="F11" s="111" t="s">
        <v>0</v>
      </c>
      <c r="G11" s="111" t="s">
        <v>1</v>
      </c>
      <c r="H11" s="223" t="s">
        <v>39</v>
      </c>
      <c r="I11" s="406" t="s">
        <v>40</v>
      </c>
      <c r="J11" s="112" t="s">
        <v>41</v>
      </c>
      <c r="K11" s="111" t="s">
        <v>0</v>
      </c>
      <c r="L11" s="112" t="s">
        <v>1</v>
      </c>
      <c r="M11" s="112" t="s">
        <v>41</v>
      </c>
      <c r="N11" s="112" t="s">
        <v>41</v>
      </c>
      <c r="O11" s="211"/>
      <c r="Q11" s="221" t="s">
        <v>108</v>
      </c>
      <c r="R11" s="221" t="s">
        <v>109</v>
      </c>
      <c r="S11" s="221" t="s">
        <v>112</v>
      </c>
      <c r="T11" s="222" t="s">
        <v>110</v>
      </c>
    </row>
    <row r="12" spans="2:23" ht="13.5" customHeight="1" x14ac:dyDescent="0.2">
      <c r="B12" s="20"/>
      <c r="C12" s="20"/>
      <c r="D12" s="37"/>
      <c r="E12" s="224">
        <f>+F12+G12</f>
        <v>0</v>
      </c>
      <c r="F12" s="11"/>
      <c r="G12" s="35"/>
      <c r="H12" s="34"/>
      <c r="I12" s="195">
        <v>2080</v>
      </c>
      <c r="J12" s="224">
        <f>+K12+L12</f>
        <v>0</v>
      </c>
      <c r="K12" s="36"/>
      <c r="L12" s="36"/>
      <c r="M12" s="224">
        <f>IF(J12&gt;0,J12/H12,0)</f>
        <v>0</v>
      </c>
      <c r="N12" s="225">
        <f>IF(J12&gt;0,M12/I12,0)</f>
        <v>0</v>
      </c>
      <c r="O12" s="211"/>
      <c r="Q12" s="221">
        <f>IF(K12&gt;0,K12/J12*H12,0)</f>
        <v>0</v>
      </c>
      <c r="R12" s="221">
        <f>IF(L12&gt;0,L12/J12*H12,0)</f>
        <v>0</v>
      </c>
      <c r="S12" s="221">
        <f t="shared" ref="S12:S74" si="0">+R12+Q12</f>
        <v>0</v>
      </c>
      <c r="T12" s="226">
        <f>+R12+Q12-H12</f>
        <v>0</v>
      </c>
    </row>
    <row r="13" spans="2:23" ht="13.5" customHeight="1" x14ac:dyDescent="0.2">
      <c r="B13" s="20"/>
      <c r="C13" s="20"/>
      <c r="D13" s="37"/>
      <c r="E13" s="224">
        <f t="shared" ref="E13" si="1">+F13+G13</f>
        <v>0</v>
      </c>
      <c r="F13" s="35"/>
      <c r="G13" s="35"/>
      <c r="H13" s="34"/>
      <c r="I13" s="195">
        <v>2080</v>
      </c>
      <c r="J13" s="224">
        <f t="shared" ref="J13" si="2">+K13+L13</f>
        <v>0</v>
      </c>
      <c r="K13" s="36"/>
      <c r="L13" s="36"/>
      <c r="M13" s="224">
        <f t="shared" ref="M13" si="3">IF(J13&gt;0,J13/H13,0)</f>
        <v>0</v>
      </c>
      <c r="N13" s="225">
        <f t="shared" ref="N13" si="4">IF(J13&gt;0,M13/I13,0)</f>
        <v>0</v>
      </c>
      <c r="O13" s="211"/>
      <c r="Q13" s="221">
        <f t="shared" ref="Q13" si="5">IF(K13&gt;0,K13/J13*H13,0)</f>
        <v>0</v>
      </c>
      <c r="R13" s="221">
        <f t="shared" ref="R13" si="6">IF(L13&gt;0,L13/J13*H13,0)</f>
        <v>0</v>
      </c>
      <c r="S13" s="221">
        <f t="shared" ref="S13" si="7">+R13+Q13</f>
        <v>0</v>
      </c>
      <c r="T13" s="226">
        <f t="shared" ref="T13" si="8">+R13+Q13-H13</f>
        <v>0</v>
      </c>
    </row>
    <row r="14" spans="2:23" ht="13.5" customHeight="1" x14ac:dyDescent="0.2">
      <c r="B14" s="20"/>
      <c r="C14" s="20"/>
      <c r="D14" s="37"/>
      <c r="E14" s="224">
        <f t="shared" ref="E14:E75" si="9">+F14+G14</f>
        <v>0</v>
      </c>
      <c r="F14" s="35"/>
      <c r="G14" s="35"/>
      <c r="H14" s="34"/>
      <c r="I14" s="195">
        <v>2080</v>
      </c>
      <c r="J14" s="224">
        <f t="shared" ref="J14:J75" si="10">+K14+L14</f>
        <v>0</v>
      </c>
      <c r="K14" s="36"/>
      <c r="L14" s="36"/>
      <c r="M14" s="224">
        <f t="shared" ref="M14:M76" si="11">IF(J14&gt;0,J14/H14,0)</f>
        <v>0</v>
      </c>
      <c r="N14" s="225">
        <f t="shared" ref="N14:N75" si="12">IF(J14&gt;0,M14/I14,0)</f>
        <v>0</v>
      </c>
      <c r="O14" s="211"/>
      <c r="Q14" s="221">
        <f t="shared" ref="Q14:Q75" si="13">IF(K14&gt;0,K14/J14*H14,0)</f>
        <v>0</v>
      </c>
      <c r="R14" s="221">
        <f t="shared" ref="R14:R75" si="14">IF(L14&gt;0,L14/J14*H14,0)</f>
        <v>0</v>
      </c>
      <c r="S14" s="221">
        <f t="shared" si="0"/>
        <v>0</v>
      </c>
      <c r="T14" s="226">
        <f t="shared" ref="T14:T75" si="15">+R14+Q14-H14</f>
        <v>0</v>
      </c>
    </row>
    <row r="15" spans="2:23" ht="13.5" customHeight="1" x14ac:dyDescent="0.2">
      <c r="B15" s="20"/>
      <c r="C15" s="20"/>
      <c r="D15" s="37"/>
      <c r="E15" s="224">
        <f t="shared" si="9"/>
        <v>0</v>
      </c>
      <c r="F15" s="35"/>
      <c r="G15" s="35"/>
      <c r="H15" s="34"/>
      <c r="I15" s="195">
        <v>2080</v>
      </c>
      <c r="J15" s="224">
        <f t="shared" si="10"/>
        <v>0</v>
      </c>
      <c r="K15" s="36"/>
      <c r="L15" s="36"/>
      <c r="M15" s="224">
        <f>IF(J15&gt;0,J15/H15,0)</f>
        <v>0</v>
      </c>
      <c r="N15" s="225">
        <f t="shared" si="12"/>
        <v>0</v>
      </c>
      <c r="O15" s="211"/>
      <c r="Q15" s="221">
        <f t="shared" si="13"/>
        <v>0</v>
      </c>
      <c r="R15" s="221">
        <f t="shared" si="14"/>
        <v>0</v>
      </c>
      <c r="S15" s="221">
        <f t="shared" si="0"/>
        <v>0</v>
      </c>
      <c r="T15" s="226">
        <f t="shared" si="15"/>
        <v>0</v>
      </c>
    </row>
    <row r="16" spans="2:23" ht="12.75" customHeight="1" x14ac:dyDescent="0.2">
      <c r="B16" s="20"/>
      <c r="C16" s="20"/>
      <c r="D16" s="37"/>
      <c r="E16" s="224">
        <f t="shared" ref="E16:E31" si="16">+F16+G16</f>
        <v>0</v>
      </c>
      <c r="F16" s="35"/>
      <c r="G16" s="35"/>
      <c r="H16" s="34"/>
      <c r="I16" s="195">
        <v>2080</v>
      </c>
      <c r="J16" s="224">
        <f t="shared" ref="J16:J31" si="17">+K16+L16</f>
        <v>0</v>
      </c>
      <c r="K16" s="36"/>
      <c r="L16" s="36"/>
      <c r="M16" s="224">
        <f t="shared" ref="M16:M29" si="18">IF(J16&gt;0,J16/H16,0)</f>
        <v>0</v>
      </c>
      <c r="N16" s="225">
        <f t="shared" ref="N16:N20" si="19">IF(J16&gt;0,M16/I16,0)</f>
        <v>0</v>
      </c>
      <c r="O16" s="211"/>
      <c r="Q16" s="221">
        <f t="shared" ref="Q16:Q37" si="20">IF(K16&gt;0,K16/J16*H16,0)</f>
        <v>0</v>
      </c>
      <c r="R16" s="221">
        <f t="shared" ref="R16:R37" si="21">IF(L16&gt;0,L16/J16*H16,0)</f>
        <v>0</v>
      </c>
      <c r="S16" s="221">
        <f t="shared" ref="S16:S37" si="22">+R16+Q16</f>
        <v>0</v>
      </c>
      <c r="T16" s="226">
        <f t="shared" ref="T16:T37" si="23">+R16+Q16-H16</f>
        <v>0</v>
      </c>
    </row>
    <row r="17" spans="2:20" ht="13.5" customHeight="1" x14ac:dyDescent="0.2">
      <c r="B17" s="20"/>
      <c r="C17" s="20"/>
      <c r="D17" s="37"/>
      <c r="E17" s="224">
        <f t="shared" si="16"/>
        <v>0</v>
      </c>
      <c r="F17" s="35"/>
      <c r="G17" s="35"/>
      <c r="H17" s="34"/>
      <c r="I17" s="195">
        <v>2080</v>
      </c>
      <c r="J17" s="224">
        <f t="shared" si="17"/>
        <v>0</v>
      </c>
      <c r="K17" s="36"/>
      <c r="L17" s="36"/>
      <c r="M17" s="224">
        <f t="shared" si="18"/>
        <v>0</v>
      </c>
      <c r="N17" s="225">
        <f t="shared" si="19"/>
        <v>0</v>
      </c>
      <c r="O17" s="211"/>
      <c r="Q17" s="221">
        <f t="shared" ref="Q17:Q31" si="24">IF(K17&gt;0,K17/J17*H17,0)</f>
        <v>0</v>
      </c>
      <c r="R17" s="221">
        <f t="shared" ref="R17:R31" si="25">IF(L17&gt;0,L17/J17*H17,0)</f>
        <v>0</v>
      </c>
      <c r="S17" s="221">
        <f t="shared" ref="S17:S31" si="26">+R17+Q17</f>
        <v>0</v>
      </c>
      <c r="T17" s="226">
        <f t="shared" ref="T17:T31" si="27">+R17+Q17-H17</f>
        <v>0</v>
      </c>
    </row>
    <row r="18" spans="2:20" ht="13.5" customHeight="1" x14ac:dyDescent="0.2">
      <c r="B18" s="20"/>
      <c r="C18" s="20"/>
      <c r="D18" s="37"/>
      <c r="E18" s="224">
        <f t="shared" si="16"/>
        <v>0</v>
      </c>
      <c r="F18" s="35"/>
      <c r="G18" s="35"/>
      <c r="H18" s="34"/>
      <c r="I18" s="195">
        <v>2080</v>
      </c>
      <c r="J18" s="224">
        <f t="shared" si="17"/>
        <v>0</v>
      </c>
      <c r="K18" s="36"/>
      <c r="L18" s="36"/>
      <c r="M18" s="224">
        <f t="shared" si="18"/>
        <v>0</v>
      </c>
      <c r="N18" s="225">
        <f t="shared" si="19"/>
        <v>0</v>
      </c>
      <c r="O18" s="211"/>
      <c r="Q18" s="221">
        <f t="shared" si="24"/>
        <v>0</v>
      </c>
      <c r="R18" s="221">
        <f t="shared" si="25"/>
        <v>0</v>
      </c>
      <c r="S18" s="221">
        <f t="shared" si="26"/>
        <v>0</v>
      </c>
      <c r="T18" s="226">
        <f t="shared" si="27"/>
        <v>0</v>
      </c>
    </row>
    <row r="19" spans="2:20" ht="13.5" customHeight="1" x14ac:dyDescent="0.2">
      <c r="B19" s="20"/>
      <c r="C19" s="20"/>
      <c r="D19" s="37"/>
      <c r="E19" s="224">
        <f t="shared" si="16"/>
        <v>0</v>
      </c>
      <c r="F19" s="35"/>
      <c r="G19" s="35"/>
      <c r="H19" s="34"/>
      <c r="I19" s="195">
        <v>2080</v>
      </c>
      <c r="J19" s="224">
        <f t="shared" si="17"/>
        <v>0</v>
      </c>
      <c r="K19" s="36"/>
      <c r="L19" s="36"/>
      <c r="M19" s="224">
        <f t="shared" si="18"/>
        <v>0</v>
      </c>
      <c r="N19" s="225">
        <f t="shared" si="19"/>
        <v>0</v>
      </c>
      <c r="O19" s="211"/>
      <c r="Q19" s="221">
        <f t="shared" si="24"/>
        <v>0</v>
      </c>
      <c r="R19" s="221">
        <f t="shared" si="25"/>
        <v>0</v>
      </c>
      <c r="S19" s="221">
        <f t="shared" si="26"/>
        <v>0</v>
      </c>
      <c r="T19" s="226">
        <f t="shared" si="27"/>
        <v>0</v>
      </c>
    </row>
    <row r="20" spans="2:20" ht="13.5" customHeight="1" x14ac:dyDescent="0.2">
      <c r="B20" s="20"/>
      <c r="C20" s="20"/>
      <c r="D20" s="37"/>
      <c r="E20" s="224">
        <f t="shared" si="16"/>
        <v>0</v>
      </c>
      <c r="F20" s="35"/>
      <c r="G20" s="35"/>
      <c r="H20" s="34"/>
      <c r="I20" s="195">
        <v>2080</v>
      </c>
      <c r="J20" s="224">
        <f t="shared" si="17"/>
        <v>0</v>
      </c>
      <c r="K20" s="36"/>
      <c r="L20" s="36"/>
      <c r="M20" s="224">
        <f t="shared" si="18"/>
        <v>0</v>
      </c>
      <c r="N20" s="225">
        <f t="shared" si="19"/>
        <v>0</v>
      </c>
      <c r="O20" s="211"/>
      <c r="Q20" s="221">
        <f t="shared" si="24"/>
        <v>0</v>
      </c>
      <c r="R20" s="221">
        <f t="shared" si="25"/>
        <v>0</v>
      </c>
      <c r="S20" s="221">
        <f t="shared" si="26"/>
        <v>0</v>
      </c>
      <c r="T20" s="226">
        <f t="shared" si="27"/>
        <v>0</v>
      </c>
    </row>
    <row r="21" spans="2:20" ht="13.5" customHeight="1" x14ac:dyDescent="0.2">
      <c r="B21" s="20"/>
      <c r="C21" s="20"/>
      <c r="D21" s="37"/>
      <c r="E21" s="224">
        <f t="shared" si="16"/>
        <v>0</v>
      </c>
      <c r="F21" s="35"/>
      <c r="G21" s="35"/>
      <c r="H21" s="34"/>
      <c r="I21" s="195">
        <v>2080</v>
      </c>
      <c r="J21" s="224">
        <f t="shared" si="17"/>
        <v>0</v>
      </c>
      <c r="K21" s="36"/>
      <c r="L21" s="36"/>
      <c r="M21" s="224">
        <f t="shared" si="18"/>
        <v>0</v>
      </c>
      <c r="N21" s="225">
        <f>IF(J21&gt;0,M21/I21,0)</f>
        <v>0</v>
      </c>
      <c r="O21" s="211"/>
      <c r="Q21" s="221">
        <f t="shared" si="24"/>
        <v>0</v>
      </c>
      <c r="R21" s="221">
        <f t="shared" si="25"/>
        <v>0</v>
      </c>
      <c r="S21" s="221">
        <f t="shared" si="26"/>
        <v>0</v>
      </c>
      <c r="T21" s="226">
        <f t="shared" si="27"/>
        <v>0</v>
      </c>
    </row>
    <row r="22" spans="2:20" ht="13.5" customHeight="1" x14ac:dyDescent="0.2">
      <c r="B22" s="20"/>
      <c r="C22" s="20"/>
      <c r="D22" s="37"/>
      <c r="E22" s="224">
        <f t="shared" si="16"/>
        <v>0</v>
      </c>
      <c r="F22" s="35"/>
      <c r="G22" s="35"/>
      <c r="H22" s="34"/>
      <c r="I22" s="195">
        <v>2080</v>
      </c>
      <c r="J22" s="224">
        <f t="shared" si="17"/>
        <v>0</v>
      </c>
      <c r="K22" s="36"/>
      <c r="L22" s="36"/>
      <c r="M22" s="224">
        <f t="shared" si="18"/>
        <v>0</v>
      </c>
      <c r="N22" s="225">
        <f t="shared" ref="N22:N29" si="28">IF(J22&gt;0,M22/I22,0)</f>
        <v>0</v>
      </c>
      <c r="O22" s="211"/>
      <c r="Q22" s="221">
        <f t="shared" si="24"/>
        <v>0</v>
      </c>
      <c r="R22" s="221">
        <f t="shared" si="25"/>
        <v>0</v>
      </c>
      <c r="S22" s="221">
        <f t="shared" si="26"/>
        <v>0</v>
      </c>
      <c r="T22" s="226">
        <f t="shared" si="27"/>
        <v>0</v>
      </c>
    </row>
    <row r="23" spans="2:20" ht="13.5" customHeight="1" x14ac:dyDescent="0.2">
      <c r="B23" s="20"/>
      <c r="C23" s="20"/>
      <c r="D23" s="37"/>
      <c r="E23" s="224">
        <f t="shared" si="16"/>
        <v>0</v>
      </c>
      <c r="F23" s="35"/>
      <c r="G23" s="35"/>
      <c r="H23" s="34"/>
      <c r="I23" s="195">
        <v>2080</v>
      </c>
      <c r="J23" s="224">
        <f t="shared" si="17"/>
        <v>0</v>
      </c>
      <c r="K23" s="36"/>
      <c r="L23" s="36"/>
      <c r="M23" s="224">
        <f t="shared" si="18"/>
        <v>0</v>
      </c>
      <c r="N23" s="225">
        <f t="shared" si="28"/>
        <v>0</v>
      </c>
      <c r="O23" s="211"/>
      <c r="Q23" s="221">
        <f t="shared" si="24"/>
        <v>0</v>
      </c>
      <c r="R23" s="221">
        <f t="shared" si="25"/>
        <v>0</v>
      </c>
      <c r="S23" s="221">
        <f t="shared" si="26"/>
        <v>0</v>
      </c>
      <c r="T23" s="226">
        <f t="shared" si="27"/>
        <v>0</v>
      </c>
    </row>
    <row r="24" spans="2:20" ht="13.5" customHeight="1" x14ac:dyDescent="0.2">
      <c r="B24" s="20"/>
      <c r="C24" s="20"/>
      <c r="D24" s="37"/>
      <c r="E24" s="224">
        <f t="shared" si="16"/>
        <v>0</v>
      </c>
      <c r="F24" s="35"/>
      <c r="G24" s="35"/>
      <c r="H24" s="34"/>
      <c r="I24" s="195">
        <v>2080</v>
      </c>
      <c r="J24" s="224">
        <f t="shared" si="17"/>
        <v>0</v>
      </c>
      <c r="K24" s="36"/>
      <c r="L24" s="36"/>
      <c r="M24" s="224">
        <f t="shared" si="18"/>
        <v>0</v>
      </c>
      <c r="N24" s="225">
        <f t="shared" si="28"/>
        <v>0</v>
      </c>
      <c r="O24" s="211"/>
      <c r="Q24" s="221">
        <f t="shared" si="24"/>
        <v>0</v>
      </c>
      <c r="R24" s="221">
        <f t="shared" si="25"/>
        <v>0</v>
      </c>
      <c r="S24" s="221">
        <f t="shared" si="26"/>
        <v>0</v>
      </c>
      <c r="T24" s="226">
        <f t="shared" si="27"/>
        <v>0</v>
      </c>
    </row>
    <row r="25" spans="2:20" ht="13.5" customHeight="1" x14ac:dyDescent="0.2">
      <c r="B25" s="20"/>
      <c r="C25" s="20"/>
      <c r="D25" s="37"/>
      <c r="E25" s="224">
        <f t="shared" si="16"/>
        <v>0</v>
      </c>
      <c r="F25" s="35"/>
      <c r="G25" s="35"/>
      <c r="H25" s="34"/>
      <c r="I25" s="195">
        <v>2080</v>
      </c>
      <c r="J25" s="224">
        <f t="shared" si="17"/>
        <v>0</v>
      </c>
      <c r="K25" s="36"/>
      <c r="L25" s="36"/>
      <c r="M25" s="224">
        <f t="shared" si="18"/>
        <v>0</v>
      </c>
      <c r="N25" s="225">
        <f t="shared" si="28"/>
        <v>0</v>
      </c>
      <c r="O25" s="211"/>
      <c r="Q25" s="221">
        <f t="shared" si="24"/>
        <v>0</v>
      </c>
      <c r="R25" s="221">
        <f t="shared" si="25"/>
        <v>0</v>
      </c>
      <c r="S25" s="221">
        <f t="shared" si="26"/>
        <v>0</v>
      </c>
      <c r="T25" s="226">
        <f t="shared" si="27"/>
        <v>0</v>
      </c>
    </row>
    <row r="26" spans="2:20" ht="13.5" customHeight="1" x14ac:dyDescent="0.2">
      <c r="B26" s="20"/>
      <c r="C26" s="20"/>
      <c r="D26" s="37"/>
      <c r="E26" s="224">
        <f t="shared" si="16"/>
        <v>0</v>
      </c>
      <c r="F26" s="35"/>
      <c r="G26" s="35"/>
      <c r="H26" s="34"/>
      <c r="I26" s="195">
        <v>2080</v>
      </c>
      <c r="J26" s="224">
        <f t="shared" si="17"/>
        <v>0</v>
      </c>
      <c r="K26" s="36"/>
      <c r="L26" s="36"/>
      <c r="M26" s="224">
        <f t="shared" si="18"/>
        <v>0</v>
      </c>
      <c r="N26" s="225">
        <f t="shared" si="28"/>
        <v>0</v>
      </c>
      <c r="O26" s="211"/>
      <c r="Q26" s="221">
        <f t="shared" si="24"/>
        <v>0</v>
      </c>
      <c r="R26" s="221">
        <f t="shared" si="25"/>
        <v>0</v>
      </c>
      <c r="S26" s="221">
        <f t="shared" si="26"/>
        <v>0</v>
      </c>
      <c r="T26" s="226">
        <f t="shared" si="27"/>
        <v>0</v>
      </c>
    </row>
    <row r="27" spans="2:20" ht="13.5" customHeight="1" x14ac:dyDescent="0.2">
      <c r="B27" s="20"/>
      <c r="C27" s="20"/>
      <c r="D27" s="37"/>
      <c r="E27" s="224">
        <f t="shared" si="16"/>
        <v>0</v>
      </c>
      <c r="F27" s="35"/>
      <c r="G27" s="35"/>
      <c r="H27" s="34"/>
      <c r="I27" s="195">
        <v>2080</v>
      </c>
      <c r="J27" s="224">
        <f t="shared" si="17"/>
        <v>0</v>
      </c>
      <c r="K27" s="36"/>
      <c r="L27" s="36"/>
      <c r="M27" s="224">
        <f t="shared" si="18"/>
        <v>0</v>
      </c>
      <c r="N27" s="225">
        <f t="shared" si="28"/>
        <v>0</v>
      </c>
      <c r="O27" s="211"/>
      <c r="Q27" s="221">
        <f t="shared" si="24"/>
        <v>0</v>
      </c>
      <c r="R27" s="221">
        <f t="shared" si="25"/>
        <v>0</v>
      </c>
      <c r="S27" s="221">
        <f t="shared" si="26"/>
        <v>0</v>
      </c>
      <c r="T27" s="226">
        <f t="shared" si="27"/>
        <v>0</v>
      </c>
    </row>
    <row r="28" spans="2:20" ht="13.5" customHeight="1" x14ac:dyDescent="0.2">
      <c r="B28" s="20"/>
      <c r="C28" s="20"/>
      <c r="D28" s="37"/>
      <c r="E28" s="224">
        <f t="shared" si="16"/>
        <v>0</v>
      </c>
      <c r="F28" s="35"/>
      <c r="G28" s="35"/>
      <c r="H28" s="34"/>
      <c r="I28" s="195">
        <v>2080</v>
      </c>
      <c r="J28" s="224">
        <f t="shared" si="17"/>
        <v>0</v>
      </c>
      <c r="K28" s="36"/>
      <c r="L28" s="36"/>
      <c r="M28" s="224">
        <f t="shared" si="18"/>
        <v>0</v>
      </c>
      <c r="N28" s="225">
        <f t="shared" si="28"/>
        <v>0</v>
      </c>
      <c r="O28" s="211"/>
      <c r="Q28" s="221">
        <f t="shared" si="24"/>
        <v>0</v>
      </c>
      <c r="R28" s="221">
        <f t="shared" si="25"/>
        <v>0</v>
      </c>
      <c r="S28" s="221">
        <f t="shared" si="26"/>
        <v>0</v>
      </c>
      <c r="T28" s="226">
        <f t="shared" si="27"/>
        <v>0</v>
      </c>
    </row>
    <row r="29" spans="2:20" ht="13.5" customHeight="1" x14ac:dyDescent="0.2">
      <c r="B29" s="20"/>
      <c r="C29" s="20"/>
      <c r="D29" s="37"/>
      <c r="E29" s="224">
        <f t="shared" si="16"/>
        <v>0</v>
      </c>
      <c r="F29" s="35"/>
      <c r="G29" s="35"/>
      <c r="H29" s="34"/>
      <c r="I29" s="195">
        <v>2080</v>
      </c>
      <c r="J29" s="224">
        <f t="shared" si="17"/>
        <v>0</v>
      </c>
      <c r="K29" s="36"/>
      <c r="L29" s="36"/>
      <c r="M29" s="224">
        <f t="shared" si="18"/>
        <v>0</v>
      </c>
      <c r="N29" s="225">
        <f t="shared" si="28"/>
        <v>0</v>
      </c>
      <c r="O29" s="211"/>
      <c r="Q29" s="221">
        <f t="shared" si="24"/>
        <v>0</v>
      </c>
      <c r="R29" s="221">
        <f t="shared" si="25"/>
        <v>0</v>
      </c>
      <c r="S29" s="221">
        <f t="shared" si="26"/>
        <v>0</v>
      </c>
      <c r="T29" s="226">
        <f t="shared" si="27"/>
        <v>0</v>
      </c>
    </row>
    <row r="30" spans="2:20" ht="13.5" customHeight="1" x14ac:dyDescent="0.2">
      <c r="B30" s="20"/>
      <c r="C30" s="20"/>
      <c r="D30" s="37"/>
      <c r="E30" s="224">
        <f t="shared" si="16"/>
        <v>0</v>
      </c>
      <c r="F30" s="35"/>
      <c r="G30" s="35"/>
      <c r="H30" s="34"/>
      <c r="I30" s="195">
        <v>2080</v>
      </c>
      <c r="J30" s="224">
        <f t="shared" si="17"/>
        <v>0</v>
      </c>
      <c r="K30" s="36"/>
      <c r="L30" s="36"/>
      <c r="M30" s="224">
        <f>IF(J30&gt;0,J30/H30,0)</f>
        <v>0</v>
      </c>
      <c r="N30" s="225">
        <f>IF(J30&gt;0,M30/I30,0)</f>
        <v>0</v>
      </c>
      <c r="O30" s="211"/>
      <c r="Q30" s="221">
        <f t="shared" si="24"/>
        <v>0</v>
      </c>
      <c r="R30" s="221">
        <f t="shared" si="25"/>
        <v>0</v>
      </c>
      <c r="S30" s="221">
        <f t="shared" si="26"/>
        <v>0</v>
      </c>
      <c r="T30" s="226">
        <f t="shared" si="27"/>
        <v>0</v>
      </c>
    </row>
    <row r="31" spans="2:20" ht="13.5" customHeight="1" x14ac:dyDescent="0.2">
      <c r="B31" s="20"/>
      <c r="C31" s="20"/>
      <c r="D31" s="37"/>
      <c r="E31" s="224">
        <f t="shared" si="16"/>
        <v>0</v>
      </c>
      <c r="F31" s="35"/>
      <c r="G31" s="35"/>
      <c r="H31" s="34"/>
      <c r="I31" s="195">
        <v>2080</v>
      </c>
      <c r="J31" s="224">
        <f t="shared" si="17"/>
        <v>0</v>
      </c>
      <c r="K31" s="36"/>
      <c r="L31" s="36"/>
      <c r="M31" s="224">
        <f t="shared" ref="M31" si="29">IF(J31&gt;0,J31/H31,0)</f>
        <v>0</v>
      </c>
      <c r="N31" s="225">
        <f t="shared" ref="N31" si="30">IF(J31&gt;0,M31/I31,0)</f>
        <v>0</v>
      </c>
      <c r="O31" s="211"/>
      <c r="Q31" s="221">
        <f t="shared" si="24"/>
        <v>0</v>
      </c>
      <c r="R31" s="221">
        <f t="shared" si="25"/>
        <v>0</v>
      </c>
      <c r="S31" s="221">
        <f t="shared" si="26"/>
        <v>0</v>
      </c>
      <c r="T31" s="226">
        <f t="shared" si="27"/>
        <v>0</v>
      </c>
    </row>
    <row r="32" spans="2:20" ht="13.5" customHeight="1" x14ac:dyDescent="0.2">
      <c r="B32" s="20"/>
      <c r="C32" s="20"/>
      <c r="D32" s="37"/>
      <c r="E32" s="224">
        <f t="shared" si="9"/>
        <v>0</v>
      </c>
      <c r="F32" s="35"/>
      <c r="G32" s="35"/>
      <c r="H32" s="34"/>
      <c r="I32" s="195">
        <v>2080</v>
      </c>
      <c r="J32" s="224">
        <f t="shared" si="10"/>
        <v>0</v>
      </c>
      <c r="K32" s="36"/>
      <c r="L32" s="36"/>
      <c r="M32" s="224">
        <f t="shared" si="11"/>
        <v>0</v>
      </c>
      <c r="N32" s="225">
        <f t="shared" si="12"/>
        <v>0</v>
      </c>
      <c r="O32" s="211"/>
      <c r="Q32" s="221">
        <f t="shared" si="20"/>
        <v>0</v>
      </c>
      <c r="R32" s="221">
        <f t="shared" si="21"/>
        <v>0</v>
      </c>
      <c r="S32" s="221">
        <f t="shared" si="22"/>
        <v>0</v>
      </c>
      <c r="T32" s="226">
        <f t="shared" si="23"/>
        <v>0</v>
      </c>
    </row>
    <row r="33" spans="2:20" ht="13.5" customHeight="1" x14ac:dyDescent="0.2">
      <c r="B33" s="20"/>
      <c r="C33" s="20"/>
      <c r="D33" s="37"/>
      <c r="E33" s="224">
        <f t="shared" si="9"/>
        <v>0</v>
      </c>
      <c r="F33" s="35"/>
      <c r="G33" s="35"/>
      <c r="H33" s="34"/>
      <c r="I33" s="195">
        <v>2080</v>
      </c>
      <c r="J33" s="224">
        <f t="shared" si="10"/>
        <v>0</v>
      </c>
      <c r="K33" s="36"/>
      <c r="L33" s="36"/>
      <c r="M33" s="224">
        <f t="shared" si="11"/>
        <v>0</v>
      </c>
      <c r="N33" s="225">
        <f t="shared" si="12"/>
        <v>0</v>
      </c>
      <c r="O33" s="211"/>
      <c r="Q33" s="221">
        <f t="shared" si="20"/>
        <v>0</v>
      </c>
      <c r="R33" s="221">
        <f t="shared" si="21"/>
        <v>0</v>
      </c>
      <c r="S33" s="221">
        <f t="shared" si="22"/>
        <v>0</v>
      </c>
      <c r="T33" s="226">
        <f t="shared" si="23"/>
        <v>0</v>
      </c>
    </row>
    <row r="34" spans="2:20" ht="13.5" customHeight="1" x14ac:dyDescent="0.2">
      <c r="B34" s="20"/>
      <c r="C34" s="20"/>
      <c r="D34" s="37"/>
      <c r="E34" s="224">
        <f t="shared" si="9"/>
        <v>0</v>
      </c>
      <c r="F34" s="35"/>
      <c r="G34" s="35"/>
      <c r="H34" s="34"/>
      <c r="I34" s="195">
        <v>2080</v>
      </c>
      <c r="J34" s="224">
        <f t="shared" si="10"/>
        <v>0</v>
      </c>
      <c r="K34" s="36"/>
      <c r="L34" s="36"/>
      <c r="M34" s="224">
        <f t="shared" si="11"/>
        <v>0</v>
      </c>
      <c r="N34" s="225">
        <f t="shared" si="12"/>
        <v>0</v>
      </c>
      <c r="O34" s="211"/>
      <c r="Q34" s="221">
        <f t="shared" si="20"/>
        <v>0</v>
      </c>
      <c r="R34" s="221">
        <f t="shared" si="21"/>
        <v>0</v>
      </c>
      <c r="S34" s="221">
        <f t="shared" si="22"/>
        <v>0</v>
      </c>
      <c r="T34" s="226">
        <f t="shared" si="23"/>
        <v>0</v>
      </c>
    </row>
    <row r="35" spans="2:20" ht="13.5" customHeight="1" x14ac:dyDescent="0.2">
      <c r="B35" s="20"/>
      <c r="C35" s="20"/>
      <c r="D35" s="37"/>
      <c r="E35" s="224">
        <f t="shared" si="9"/>
        <v>0</v>
      </c>
      <c r="F35" s="35"/>
      <c r="G35" s="35"/>
      <c r="H35" s="34"/>
      <c r="I35" s="195">
        <v>2080</v>
      </c>
      <c r="J35" s="224">
        <f t="shared" si="10"/>
        <v>0</v>
      </c>
      <c r="K35" s="36"/>
      <c r="L35" s="36"/>
      <c r="M35" s="224">
        <f t="shared" si="11"/>
        <v>0</v>
      </c>
      <c r="N35" s="225">
        <f t="shared" si="12"/>
        <v>0</v>
      </c>
      <c r="O35" s="211"/>
      <c r="Q35" s="221">
        <f t="shared" si="20"/>
        <v>0</v>
      </c>
      <c r="R35" s="221">
        <f t="shared" si="21"/>
        <v>0</v>
      </c>
      <c r="S35" s="221">
        <f t="shared" si="22"/>
        <v>0</v>
      </c>
      <c r="T35" s="226">
        <f t="shared" si="23"/>
        <v>0</v>
      </c>
    </row>
    <row r="36" spans="2:20" ht="13.5" customHeight="1" x14ac:dyDescent="0.2">
      <c r="B36" s="20"/>
      <c r="C36" s="20"/>
      <c r="D36" s="37"/>
      <c r="E36" s="224">
        <f t="shared" si="9"/>
        <v>0</v>
      </c>
      <c r="F36" s="35"/>
      <c r="G36" s="35"/>
      <c r="H36" s="34"/>
      <c r="I36" s="195">
        <v>2080</v>
      </c>
      <c r="J36" s="224">
        <f t="shared" si="10"/>
        <v>0</v>
      </c>
      <c r="K36" s="36"/>
      <c r="L36" s="36"/>
      <c r="M36" s="224">
        <f t="shared" si="11"/>
        <v>0</v>
      </c>
      <c r="N36" s="225">
        <f>IF(J36&gt;0,M36/I36,0)</f>
        <v>0</v>
      </c>
      <c r="O36" s="211"/>
      <c r="Q36" s="221">
        <f t="shared" si="20"/>
        <v>0</v>
      </c>
      <c r="R36" s="221">
        <f t="shared" si="21"/>
        <v>0</v>
      </c>
      <c r="S36" s="221">
        <f t="shared" si="22"/>
        <v>0</v>
      </c>
      <c r="T36" s="226">
        <f t="shared" si="23"/>
        <v>0</v>
      </c>
    </row>
    <row r="37" spans="2:20" ht="13.5" customHeight="1" x14ac:dyDescent="0.2">
      <c r="B37" s="20"/>
      <c r="C37" s="20"/>
      <c r="D37" s="37"/>
      <c r="E37" s="224">
        <f t="shared" si="9"/>
        <v>0</v>
      </c>
      <c r="F37" s="35"/>
      <c r="G37" s="35"/>
      <c r="H37" s="34"/>
      <c r="I37" s="195">
        <v>2080</v>
      </c>
      <c r="J37" s="224">
        <f t="shared" si="10"/>
        <v>0</v>
      </c>
      <c r="K37" s="36"/>
      <c r="L37" s="36"/>
      <c r="M37" s="224">
        <f t="shared" si="11"/>
        <v>0</v>
      </c>
      <c r="N37" s="225">
        <f t="shared" si="12"/>
        <v>0</v>
      </c>
      <c r="O37" s="211"/>
      <c r="Q37" s="221">
        <f t="shared" si="20"/>
        <v>0</v>
      </c>
      <c r="R37" s="221">
        <f t="shared" si="21"/>
        <v>0</v>
      </c>
      <c r="S37" s="221">
        <f t="shared" si="22"/>
        <v>0</v>
      </c>
      <c r="T37" s="226">
        <f t="shared" si="23"/>
        <v>0</v>
      </c>
    </row>
    <row r="38" spans="2:20" ht="13.5" customHeight="1" x14ac:dyDescent="0.2">
      <c r="B38" s="20"/>
      <c r="C38" s="20"/>
      <c r="D38" s="37"/>
      <c r="E38" s="224">
        <f t="shared" si="9"/>
        <v>0</v>
      </c>
      <c r="F38" s="35"/>
      <c r="G38" s="35"/>
      <c r="H38" s="34"/>
      <c r="I38" s="195">
        <v>2080</v>
      </c>
      <c r="J38" s="224">
        <f t="shared" si="10"/>
        <v>0</v>
      </c>
      <c r="K38" s="36"/>
      <c r="L38" s="36"/>
      <c r="M38" s="224">
        <f t="shared" si="11"/>
        <v>0</v>
      </c>
      <c r="N38" s="225">
        <f t="shared" si="12"/>
        <v>0</v>
      </c>
      <c r="O38" s="211"/>
      <c r="Q38" s="221">
        <f t="shared" si="13"/>
        <v>0</v>
      </c>
      <c r="R38" s="221">
        <f t="shared" si="14"/>
        <v>0</v>
      </c>
      <c r="S38" s="221">
        <f t="shared" si="0"/>
        <v>0</v>
      </c>
      <c r="T38" s="226">
        <f t="shared" si="15"/>
        <v>0</v>
      </c>
    </row>
    <row r="39" spans="2:20" ht="13.5" customHeight="1" x14ac:dyDescent="0.2">
      <c r="B39" s="20"/>
      <c r="C39" s="20"/>
      <c r="D39" s="37"/>
      <c r="E39" s="224">
        <f t="shared" si="9"/>
        <v>0</v>
      </c>
      <c r="F39" s="35"/>
      <c r="G39" s="35"/>
      <c r="H39" s="34"/>
      <c r="I39" s="195">
        <v>2080</v>
      </c>
      <c r="J39" s="224">
        <f t="shared" si="10"/>
        <v>0</v>
      </c>
      <c r="K39" s="36"/>
      <c r="L39" s="36"/>
      <c r="M39" s="224">
        <f t="shared" si="11"/>
        <v>0</v>
      </c>
      <c r="N39" s="225">
        <f t="shared" si="12"/>
        <v>0</v>
      </c>
      <c r="O39" s="211"/>
      <c r="Q39" s="221">
        <f t="shared" si="13"/>
        <v>0</v>
      </c>
      <c r="R39" s="221">
        <f t="shared" si="14"/>
        <v>0</v>
      </c>
      <c r="S39" s="221">
        <f t="shared" si="0"/>
        <v>0</v>
      </c>
      <c r="T39" s="226">
        <f t="shared" si="15"/>
        <v>0</v>
      </c>
    </row>
    <row r="40" spans="2:20" ht="13.5" customHeight="1" x14ac:dyDescent="0.2">
      <c r="B40" s="20"/>
      <c r="C40" s="20"/>
      <c r="D40" s="37"/>
      <c r="E40" s="224">
        <f t="shared" ref="E40:E48" si="31">+F40+G40</f>
        <v>0</v>
      </c>
      <c r="F40" s="35"/>
      <c r="G40" s="35"/>
      <c r="H40" s="34"/>
      <c r="I40" s="195">
        <v>2080</v>
      </c>
      <c r="J40" s="224">
        <f t="shared" ref="J40:J48" si="32">+K40+L40</f>
        <v>0</v>
      </c>
      <c r="K40" s="36"/>
      <c r="L40" s="36"/>
      <c r="M40" s="224">
        <f t="shared" ref="M40:M48" si="33">IF(J40&gt;0,J40/H40,0)</f>
        <v>0</v>
      </c>
      <c r="N40" s="225">
        <f t="shared" ref="N40:N48" si="34">IF(J40&gt;0,M40/I40,0)</f>
        <v>0</v>
      </c>
      <c r="O40" s="211"/>
      <c r="Q40" s="221">
        <f t="shared" ref="Q40:Q48" si="35">IF(K40&gt;0,K40/J40*H40,0)</f>
        <v>0</v>
      </c>
      <c r="R40" s="221">
        <f t="shared" ref="R40:R48" si="36">IF(L40&gt;0,L40/J40*H40,0)</f>
        <v>0</v>
      </c>
      <c r="S40" s="221">
        <f t="shared" ref="S40:S48" si="37">+R40+Q40</f>
        <v>0</v>
      </c>
      <c r="T40" s="226">
        <f t="shared" ref="T40:T48" si="38">+R40+Q40-H40</f>
        <v>0</v>
      </c>
    </row>
    <row r="41" spans="2:20" ht="13.5" customHeight="1" x14ac:dyDescent="0.2">
      <c r="B41" s="20"/>
      <c r="C41" s="20"/>
      <c r="D41" s="37"/>
      <c r="E41" s="224">
        <f t="shared" si="31"/>
        <v>0</v>
      </c>
      <c r="F41" s="35"/>
      <c r="G41" s="35"/>
      <c r="H41" s="34"/>
      <c r="I41" s="195">
        <v>2080</v>
      </c>
      <c r="J41" s="224">
        <f t="shared" si="32"/>
        <v>0</v>
      </c>
      <c r="K41" s="36"/>
      <c r="L41" s="36"/>
      <c r="M41" s="224">
        <f t="shared" si="33"/>
        <v>0</v>
      </c>
      <c r="N41" s="225">
        <f t="shared" si="34"/>
        <v>0</v>
      </c>
      <c r="O41" s="211"/>
      <c r="Q41" s="221">
        <f t="shared" si="35"/>
        <v>0</v>
      </c>
      <c r="R41" s="221">
        <f t="shared" si="36"/>
        <v>0</v>
      </c>
      <c r="S41" s="221">
        <f t="shared" si="37"/>
        <v>0</v>
      </c>
      <c r="T41" s="226">
        <f t="shared" si="38"/>
        <v>0</v>
      </c>
    </row>
    <row r="42" spans="2:20" ht="13.5" customHeight="1" x14ac:dyDescent="0.2">
      <c r="B42" s="20"/>
      <c r="C42" s="20"/>
      <c r="D42" s="37"/>
      <c r="E42" s="224">
        <f t="shared" si="31"/>
        <v>0</v>
      </c>
      <c r="F42" s="35"/>
      <c r="G42" s="35"/>
      <c r="H42" s="34"/>
      <c r="I42" s="195">
        <v>2080</v>
      </c>
      <c r="J42" s="224">
        <f t="shared" si="32"/>
        <v>0</v>
      </c>
      <c r="K42" s="36"/>
      <c r="L42" s="36"/>
      <c r="M42" s="224">
        <f t="shared" si="33"/>
        <v>0</v>
      </c>
      <c r="N42" s="225">
        <f t="shared" si="34"/>
        <v>0</v>
      </c>
      <c r="O42" s="211"/>
      <c r="Q42" s="221">
        <f t="shared" si="35"/>
        <v>0</v>
      </c>
      <c r="R42" s="221">
        <f t="shared" si="36"/>
        <v>0</v>
      </c>
      <c r="S42" s="221">
        <f t="shared" si="37"/>
        <v>0</v>
      </c>
      <c r="T42" s="226">
        <f t="shared" si="38"/>
        <v>0</v>
      </c>
    </row>
    <row r="43" spans="2:20" ht="13.5" customHeight="1" x14ac:dyDescent="0.2">
      <c r="B43" s="20"/>
      <c r="C43" s="20"/>
      <c r="D43" s="37"/>
      <c r="E43" s="224">
        <f t="shared" si="31"/>
        <v>0</v>
      </c>
      <c r="F43" s="35"/>
      <c r="G43" s="35"/>
      <c r="H43" s="34"/>
      <c r="I43" s="195">
        <v>2080</v>
      </c>
      <c r="J43" s="224">
        <f t="shared" si="32"/>
        <v>0</v>
      </c>
      <c r="K43" s="36"/>
      <c r="L43" s="36"/>
      <c r="M43" s="224">
        <f t="shared" si="33"/>
        <v>0</v>
      </c>
      <c r="N43" s="225">
        <f t="shared" si="34"/>
        <v>0</v>
      </c>
      <c r="O43" s="211"/>
      <c r="Q43" s="221">
        <f t="shared" si="35"/>
        <v>0</v>
      </c>
      <c r="R43" s="221">
        <f t="shared" si="36"/>
        <v>0</v>
      </c>
      <c r="S43" s="221">
        <f t="shared" si="37"/>
        <v>0</v>
      </c>
      <c r="T43" s="226">
        <f t="shared" si="38"/>
        <v>0</v>
      </c>
    </row>
    <row r="44" spans="2:20" ht="13.5" customHeight="1" x14ac:dyDescent="0.2">
      <c r="B44" s="20"/>
      <c r="C44" s="20"/>
      <c r="D44" s="37"/>
      <c r="E44" s="224">
        <f t="shared" si="31"/>
        <v>0</v>
      </c>
      <c r="F44" s="35"/>
      <c r="G44" s="35"/>
      <c r="H44" s="34"/>
      <c r="I44" s="195">
        <v>2080</v>
      </c>
      <c r="J44" s="224">
        <f t="shared" si="32"/>
        <v>0</v>
      </c>
      <c r="K44" s="36"/>
      <c r="L44" s="36"/>
      <c r="M44" s="224">
        <f t="shared" si="33"/>
        <v>0</v>
      </c>
      <c r="N44" s="225">
        <f t="shared" si="34"/>
        <v>0</v>
      </c>
      <c r="O44" s="211"/>
      <c r="Q44" s="221">
        <f t="shared" si="35"/>
        <v>0</v>
      </c>
      <c r="R44" s="221">
        <f t="shared" si="36"/>
        <v>0</v>
      </c>
      <c r="S44" s="221">
        <f t="shared" si="37"/>
        <v>0</v>
      </c>
      <c r="T44" s="226">
        <f t="shared" si="38"/>
        <v>0</v>
      </c>
    </row>
    <row r="45" spans="2:20" ht="13.5" customHeight="1" x14ac:dyDescent="0.2">
      <c r="B45" s="20"/>
      <c r="C45" s="20"/>
      <c r="D45" s="37"/>
      <c r="E45" s="224">
        <f t="shared" si="31"/>
        <v>0</v>
      </c>
      <c r="F45" s="35"/>
      <c r="G45" s="35"/>
      <c r="H45" s="34"/>
      <c r="I45" s="195">
        <v>2080</v>
      </c>
      <c r="J45" s="224">
        <f t="shared" si="32"/>
        <v>0</v>
      </c>
      <c r="K45" s="36"/>
      <c r="L45" s="36"/>
      <c r="M45" s="224">
        <f>IF(J45&gt;0,J45/H45,0)</f>
        <v>0</v>
      </c>
      <c r="N45" s="225">
        <f>IF(J45&gt;0,M45/I45,0)</f>
        <v>0</v>
      </c>
      <c r="O45" s="211"/>
      <c r="Q45" s="221">
        <f t="shared" si="35"/>
        <v>0</v>
      </c>
      <c r="R45" s="221">
        <f t="shared" si="36"/>
        <v>0</v>
      </c>
      <c r="S45" s="221">
        <f t="shared" si="37"/>
        <v>0</v>
      </c>
      <c r="T45" s="226">
        <f t="shared" si="38"/>
        <v>0</v>
      </c>
    </row>
    <row r="46" spans="2:20" ht="13.5" customHeight="1" x14ac:dyDescent="0.2">
      <c r="B46" s="20"/>
      <c r="C46" s="20"/>
      <c r="D46" s="37"/>
      <c r="E46" s="224">
        <f t="shared" si="31"/>
        <v>0</v>
      </c>
      <c r="F46" s="35"/>
      <c r="G46" s="35"/>
      <c r="H46" s="34"/>
      <c r="I46" s="195">
        <v>2080</v>
      </c>
      <c r="J46" s="224">
        <f t="shared" si="32"/>
        <v>0</v>
      </c>
      <c r="K46" s="36"/>
      <c r="L46" s="36"/>
      <c r="M46" s="224">
        <f t="shared" si="33"/>
        <v>0</v>
      </c>
      <c r="N46" s="225">
        <f t="shared" si="34"/>
        <v>0</v>
      </c>
      <c r="O46" s="211"/>
      <c r="Q46" s="221">
        <f t="shared" si="35"/>
        <v>0</v>
      </c>
      <c r="R46" s="221">
        <f t="shared" si="36"/>
        <v>0</v>
      </c>
      <c r="S46" s="221">
        <f t="shared" si="37"/>
        <v>0</v>
      </c>
      <c r="T46" s="226">
        <f t="shared" si="38"/>
        <v>0</v>
      </c>
    </row>
    <row r="47" spans="2:20" ht="13.5" customHeight="1" x14ac:dyDescent="0.2">
      <c r="B47" s="20"/>
      <c r="C47" s="20"/>
      <c r="D47" s="37"/>
      <c r="E47" s="224">
        <f t="shared" si="31"/>
        <v>0</v>
      </c>
      <c r="F47" s="35"/>
      <c r="G47" s="35"/>
      <c r="H47" s="34"/>
      <c r="I47" s="195">
        <v>2080</v>
      </c>
      <c r="J47" s="224">
        <f t="shared" si="32"/>
        <v>0</v>
      </c>
      <c r="K47" s="36"/>
      <c r="L47" s="36"/>
      <c r="M47" s="224">
        <f t="shared" si="33"/>
        <v>0</v>
      </c>
      <c r="N47" s="225">
        <f t="shared" si="34"/>
        <v>0</v>
      </c>
      <c r="O47" s="211"/>
      <c r="Q47" s="221">
        <f t="shared" si="35"/>
        <v>0</v>
      </c>
      <c r="R47" s="221">
        <f t="shared" si="36"/>
        <v>0</v>
      </c>
      <c r="S47" s="221">
        <f t="shared" si="37"/>
        <v>0</v>
      </c>
      <c r="T47" s="226">
        <f t="shared" si="38"/>
        <v>0</v>
      </c>
    </row>
    <row r="48" spans="2:20" ht="13.5" customHeight="1" x14ac:dyDescent="0.2">
      <c r="B48" s="20"/>
      <c r="C48" s="20"/>
      <c r="D48" s="37"/>
      <c r="E48" s="224">
        <f t="shared" si="31"/>
        <v>0</v>
      </c>
      <c r="F48" s="35"/>
      <c r="G48" s="35"/>
      <c r="H48" s="34"/>
      <c r="I48" s="195">
        <v>2080</v>
      </c>
      <c r="J48" s="224">
        <f t="shared" si="32"/>
        <v>0</v>
      </c>
      <c r="K48" s="36"/>
      <c r="L48" s="36"/>
      <c r="M48" s="224">
        <f t="shared" si="33"/>
        <v>0</v>
      </c>
      <c r="N48" s="225">
        <f t="shared" si="34"/>
        <v>0</v>
      </c>
      <c r="O48" s="211"/>
      <c r="Q48" s="221">
        <f t="shared" si="35"/>
        <v>0</v>
      </c>
      <c r="R48" s="221">
        <f t="shared" si="36"/>
        <v>0</v>
      </c>
      <c r="S48" s="221">
        <f t="shared" si="37"/>
        <v>0</v>
      </c>
      <c r="T48" s="226">
        <f t="shared" si="38"/>
        <v>0</v>
      </c>
    </row>
    <row r="49" spans="2:20" ht="13.5" customHeight="1" x14ac:dyDescent="0.2">
      <c r="B49" s="20"/>
      <c r="C49" s="20"/>
      <c r="D49" s="37"/>
      <c r="E49" s="224">
        <f t="shared" si="9"/>
        <v>0</v>
      </c>
      <c r="F49" s="35"/>
      <c r="G49" s="35"/>
      <c r="H49" s="34"/>
      <c r="I49" s="195">
        <v>2080</v>
      </c>
      <c r="J49" s="224">
        <f t="shared" si="10"/>
        <v>0</v>
      </c>
      <c r="K49" s="36"/>
      <c r="L49" s="36"/>
      <c r="M49" s="224">
        <f t="shared" si="11"/>
        <v>0</v>
      </c>
      <c r="N49" s="225">
        <f t="shared" si="12"/>
        <v>0</v>
      </c>
      <c r="O49" s="211"/>
      <c r="Q49" s="221">
        <f t="shared" si="13"/>
        <v>0</v>
      </c>
      <c r="R49" s="221">
        <f t="shared" si="14"/>
        <v>0</v>
      </c>
      <c r="S49" s="221">
        <f t="shared" si="0"/>
        <v>0</v>
      </c>
      <c r="T49" s="226">
        <f t="shared" si="15"/>
        <v>0</v>
      </c>
    </row>
    <row r="50" spans="2:20" ht="13.5" customHeight="1" x14ac:dyDescent="0.2">
      <c r="B50" s="20"/>
      <c r="C50" s="20"/>
      <c r="D50" s="37"/>
      <c r="E50" s="224">
        <f t="shared" si="9"/>
        <v>0</v>
      </c>
      <c r="F50" s="35"/>
      <c r="G50" s="35"/>
      <c r="H50" s="34"/>
      <c r="I50" s="195">
        <v>2080</v>
      </c>
      <c r="J50" s="224">
        <f t="shared" si="10"/>
        <v>0</v>
      </c>
      <c r="K50" s="36"/>
      <c r="L50" s="36"/>
      <c r="M50" s="224">
        <f t="shared" si="11"/>
        <v>0</v>
      </c>
      <c r="N50" s="225">
        <f t="shared" si="12"/>
        <v>0</v>
      </c>
      <c r="O50" s="211"/>
      <c r="Q50" s="221">
        <f t="shared" si="13"/>
        <v>0</v>
      </c>
      <c r="R50" s="221">
        <f t="shared" si="14"/>
        <v>0</v>
      </c>
      <c r="S50" s="221">
        <f t="shared" si="0"/>
        <v>0</v>
      </c>
      <c r="T50" s="226">
        <f t="shared" si="15"/>
        <v>0</v>
      </c>
    </row>
    <row r="51" spans="2:20" ht="13.5" customHeight="1" x14ac:dyDescent="0.2">
      <c r="B51" s="20"/>
      <c r="C51" s="20"/>
      <c r="D51" s="37"/>
      <c r="E51" s="224">
        <f t="shared" si="9"/>
        <v>0</v>
      </c>
      <c r="F51" s="35"/>
      <c r="G51" s="35"/>
      <c r="H51" s="34"/>
      <c r="I51" s="195">
        <v>2080</v>
      </c>
      <c r="J51" s="224">
        <f t="shared" si="10"/>
        <v>0</v>
      </c>
      <c r="K51" s="36"/>
      <c r="L51" s="36"/>
      <c r="M51" s="224">
        <f t="shared" si="11"/>
        <v>0</v>
      </c>
      <c r="N51" s="225">
        <f t="shared" si="12"/>
        <v>0</v>
      </c>
      <c r="O51" s="211"/>
      <c r="Q51" s="221">
        <f t="shared" si="13"/>
        <v>0</v>
      </c>
      <c r="R51" s="221">
        <f t="shared" si="14"/>
        <v>0</v>
      </c>
      <c r="S51" s="221">
        <f t="shared" si="0"/>
        <v>0</v>
      </c>
      <c r="T51" s="226">
        <f t="shared" si="15"/>
        <v>0</v>
      </c>
    </row>
    <row r="52" spans="2:20" ht="13.5" customHeight="1" x14ac:dyDescent="0.2">
      <c r="B52" s="20"/>
      <c r="C52" s="20"/>
      <c r="D52" s="37"/>
      <c r="E52" s="224">
        <f t="shared" ref="E52:E59" si="39">+F52+G52</f>
        <v>0</v>
      </c>
      <c r="F52" s="35"/>
      <c r="G52" s="35"/>
      <c r="H52" s="34"/>
      <c r="I52" s="195">
        <v>2080</v>
      </c>
      <c r="J52" s="224">
        <f t="shared" ref="J52:J59" si="40">+K52+L52</f>
        <v>0</v>
      </c>
      <c r="K52" s="36"/>
      <c r="L52" s="36"/>
      <c r="M52" s="224">
        <f t="shared" ref="M52:M59" si="41">IF(J52&gt;0,J52/H52,0)</f>
        <v>0</v>
      </c>
      <c r="N52" s="225">
        <f t="shared" ref="N52:N59" si="42">IF(J52&gt;0,M52/I52,0)</f>
        <v>0</v>
      </c>
      <c r="O52" s="211"/>
      <c r="Q52" s="221">
        <f t="shared" ref="Q52:Q59" si="43">IF(K52&gt;0,K52/J52*H52,0)</f>
        <v>0</v>
      </c>
      <c r="R52" s="221">
        <f t="shared" ref="R52:R59" si="44">IF(L52&gt;0,L52/J52*H52,0)</f>
        <v>0</v>
      </c>
      <c r="S52" s="221">
        <f t="shared" ref="S52:S59" si="45">+R52+Q52</f>
        <v>0</v>
      </c>
      <c r="T52" s="226">
        <f t="shared" ref="T52:T59" si="46">+R52+Q52-H52</f>
        <v>0</v>
      </c>
    </row>
    <row r="53" spans="2:20" ht="13.5" customHeight="1" x14ac:dyDescent="0.2">
      <c r="B53" s="20"/>
      <c r="C53" s="20"/>
      <c r="D53" s="37"/>
      <c r="E53" s="224">
        <f t="shared" si="39"/>
        <v>0</v>
      </c>
      <c r="F53" s="35"/>
      <c r="G53" s="35"/>
      <c r="H53" s="34"/>
      <c r="I53" s="195">
        <v>2080</v>
      </c>
      <c r="J53" s="224">
        <f t="shared" si="40"/>
        <v>0</v>
      </c>
      <c r="K53" s="36"/>
      <c r="L53" s="36"/>
      <c r="M53" s="224">
        <f t="shared" si="41"/>
        <v>0</v>
      </c>
      <c r="N53" s="225">
        <f t="shared" si="42"/>
        <v>0</v>
      </c>
      <c r="O53" s="211"/>
      <c r="Q53" s="221">
        <f t="shared" si="43"/>
        <v>0</v>
      </c>
      <c r="R53" s="221">
        <f t="shared" si="44"/>
        <v>0</v>
      </c>
      <c r="S53" s="221">
        <f t="shared" si="45"/>
        <v>0</v>
      </c>
      <c r="T53" s="226">
        <f t="shared" si="46"/>
        <v>0</v>
      </c>
    </row>
    <row r="54" spans="2:20" ht="13.5" customHeight="1" x14ac:dyDescent="0.2">
      <c r="B54" s="20"/>
      <c r="C54" s="20"/>
      <c r="D54" s="37"/>
      <c r="E54" s="224">
        <f t="shared" si="39"/>
        <v>0</v>
      </c>
      <c r="F54" s="35"/>
      <c r="G54" s="35"/>
      <c r="H54" s="34"/>
      <c r="I54" s="195">
        <v>2080</v>
      </c>
      <c r="J54" s="224">
        <f t="shared" si="40"/>
        <v>0</v>
      </c>
      <c r="K54" s="36"/>
      <c r="L54" s="36"/>
      <c r="M54" s="224">
        <f t="shared" si="41"/>
        <v>0</v>
      </c>
      <c r="N54" s="225">
        <f t="shared" si="42"/>
        <v>0</v>
      </c>
      <c r="O54" s="211"/>
      <c r="Q54" s="221">
        <f t="shared" si="43"/>
        <v>0</v>
      </c>
      <c r="R54" s="221">
        <f t="shared" si="44"/>
        <v>0</v>
      </c>
      <c r="S54" s="221">
        <f t="shared" si="45"/>
        <v>0</v>
      </c>
      <c r="T54" s="226">
        <f t="shared" si="46"/>
        <v>0</v>
      </c>
    </row>
    <row r="55" spans="2:20" ht="13.5" customHeight="1" x14ac:dyDescent="0.2">
      <c r="B55" s="20"/>
      <c r="C55" s="20"/>
      <c r="D55" s="37"/>
      <c r="E55" s="224">
        <f t="shared" si="39"/>
        <v>0</v>
      </c>
      <c r="F55" s="35"/>
      <c r="G55" s="35"/>
      <c r="H55" s="34"/>
      <c r="I55" s="195">
        <v>2080</v>
      </c>
      <c r="J55" s="224">
        <f t="shared" si="40"/>
        <v>0</v>
      </c>
      <c r="K55" s="36"/>
      <c r="L55" s="36"/>
      <c r="M55" s="224">
        <f t="shared" si="41"/>
        <v>0</v>
      </c>
      <c r="N55" s="225">
        <f t="shared" si="42"/>
        <v>0</v>
      </c>
      <c r="O55" s="211"/>
      <c r="Q55" s="221">
        <f t="shared" si="43"/>
        <v>0</v>
      </c>
      <c r="R55" s="221">
        <f t="shared" si="44"/>
        <v>0</v>
      </c>
      <c r="S55" s="221">
        <f t="shared" si="45"/>
        <v>0</v>
      </c>
      <c r="T55" s="226">
        <f t="shared" si="46"/>
        <v>0</v>
      </c>
    </row>
    <row r="56" spans="2:20" ht="13.5" customHeight="1" x14ac:dyDescent="0.2">
      <c r="B56" s="20"/>
      <c r="C56" s="20"/>
      <c r="D56" s="37"/>
      <c r="E56" s="224">
        <f t="shared" si="39"/>
        <v>0</v>
      </c>
      <c r="F56" s="35"/>
      <c r="G56" s="35"/>
      <c r="H56" s="34"/>
      <c r="I56" s="195">
        <v>2080</v>
      </c>
      <c r="J56" s="224">
        <f t="shared" si="40"/>
        <v>0</v>
      </c>
      <c r="K56" s="36"/>
      <c r="L56" s="36"/>
      <c r="M56" s="224">
        <f t="shared" si="41"/>
        <v>0</v>
      </c>
      <c r="N56" s="225">
        <f t="shared" si="42"/>
        <v>0</v>
      </c>
      <c r="O56" s="211"/>
      <c r="Q56" s="221">
        <f t="shared" si="43"/>
        <v>0</v>
      </c>
      <c r="R56" s="221">
        <f t="shared" si="44"/>
        <v>0</v>
      </c>
      <c r="S56" s="221">
        <f t="shared" si="45"/>
        <v>0</v>
      </c>
      <c r="T56" s="226">
        <f t="shared" si="46"/>
        <v>0</v>
      </c>
    </row>
    <row r="57" spans="2:20" ht="13.5" customHeight="1" x14ac:dyDescent="0.2">
      <c r="B57" s="20"/>
      <c r="C57" s="20"/>
      <c r="D57" s="37"/>
      <c r="E57" s="224">
        <f t="shared" si="39"/>
        <v>0</v>
      </c>
      <c r="F57" s="35"/>
      <c r="G57" s="35"/>
      <c r="H57" s="34"/>
      <c r="I57" s="195">
        <v>2080</v>
      </c>
      <c r="J57" s="224">
        <f t="shared" si="40"/>
        <v>0</v>
      </c>
      <c r="K57" s="36"/>
      <c r="L57" s="36"/>
      <c r="M57" s="224">
        <f t="shared" si="41"/>
        <v>0</v>
      </c>
      <c r="N57" s="225">
        <f t="shared" si="42"/>
        <v>0</v>
      </c>
      <c r="O57" s="211"/>
      <c r="Q57" s="221">
        <f t="shared" si="43"/>
        <v>0</v>
      </c>
      <c r="R57" s="221">
        <f t="shared" si="44"/>
        <v>0</v>
      </c>
      <c r="S57" s="221">
        <f t="shared" si="45"/>
        <v>0</v>
      </c>
      <c r="T57" s="226">
        <f t="shared" si="46"/>
        <v>0</v>
      </c>
    </row>
    <row r="58" spans="2:20" ht="13.5" customHeight="1" x14ac:dyDescent="0.2">
      <c r="B58" s="20"/>
      <c r="C58" s="20"/>
      <c r="D58" s="37"/>
      <c r="E58" s="224">
        <f t="shared" si="39"/>
        <v>0</v>
      </c>
      <c r="F58" s="35"/>
      <c r="G58" s="35"/>
      <c r="H58" s="34"/>
      <c r="I58" s="195">
        <v>2080</v>
      </c>
      <c r="J58" s="224">
        <f t="shared" si="40"/>
        <v>0</v>
      </c>
      <c r="K58" s="36"/>
      <c r="L58" s="36"/>
      <c r="M58" s="224">
        <f t="shared" si="41"/>
        <v>0</v>
      </c>
      <c r="N58" s="225">
        <f t="shared" si="42"/>
        <v>0</v>
      </c>
      <c r="O58" s="211"/>
      <c r="Q58" s="221">
        <f t="shared" si="43"/>
        <v>0</v>
      </c>
      <c r="R58" s="221">
        <f t="shared" si="44"/>
        <v>0</v>
      </c>
      <c r="S58" s="221">
        <f t="shared" si="45"/>
        <v>0</v>
      </c>
      <c r="T58" s="226">
        <f t="shared" si="46"/>
        <v>0</v>
      </c>
    </row>
    <row r="59" spans="2:20" ht="13.5" customHeight="1" x14ac:dyDescent="0.2">
      <c r="B59" s="20"/>
      <c r="C59" s="20"/>
      <c r="D59" s="37"/>
      <c r="E59" s="224">
        <f t="shared" si="39"/>
        <v>0</v>
      </c>
      <c r="F59" s="35"/>
      <c r="G59" s="35"/>
      <c r="H59" s="34"/>
      <c r="I59" s="195">
        <v>2080</v>
      </c>
      <c r="J59" s="224">
        <f t="shared" si="40"/>
        <v>0</v>
      </c>
      <c r="K59" s="36"/>
      <c r="L59" s="36"/>
      <c r="M59" s="224">
        <f t="shared" si="41"/>
        <v>0</v>
      </c>
      <c r="N59" s="225">
        <f t="shared" si="42"/>
        <v>0</v>
      </c>
      <c r="O59" s="211"/>
      <c r="Q59" s="221">
        <f t="shared" si="43"/>
        <v>0</v>
      </c>
      <c r="R59" s="221">
        <f t="shared" si="44"/>
        <v>0</v>
      </c>
      <c r="S59" s="221">
        <f t="shared" si="45"/>
        <v>0</v>
      </c>
      <c r="T59" s="226">
        <f t="shared" si="46"/>
        <v>0</v>
      </c>
    </row>
    <row r="60" spans="2:20" ht="13.5" customHeight="1" x14ac:dyDescent="0.2">
      <c r="B60" s="20"/>
      <c r="C60" s="20"/>
      <c r="D60" s="37"/>
      <c r="E60" s="224">
        <f t="shared" si="9"/>
        <v>0</v>
      </c>
      <c r="F60" s="35"/>
      <c r="G60" s="35"/>
      <c r="H60" s="34"/>
      <c r="I60" s="195">
        <v>2080</v>
      </c>
      <c r="J60" s="224">
        <f t="shared" si="10"/>
        <v>0</v>
      </c>
      <c r="K60" s="36"/>
      <c r="L60" s="36"/>
      <c r="M60" s="224">
        <f t="shared" si="11"/>
        <v>0</v>
      </c>
      <c r="N60" s="225">
        <f t="shared" si="12"/>
        <v>0</v>
      </c>
      <c r="O60" s="211"/>
      <c r="Q60" s="221">
        <f t="shared" si="13"/>
        <v>0</v>
      </c>
      <c r="R60" s="221">
        <f t="shared" si="14"/>
        <v>0</v>
      </c>
      <c r="S60" s="221">
        <f t="shared" si="0"/>
        <v>0</v>
      </c>
      <c r="T60" s="226">
        <f t="shared" si="15"/>
        <v>0</v>
      </c>
    </row>
    <row r="61" spans="2:20" ht="13.5" customHeight="1" x14ac:dyDescent="0.2">
      <c r="B61" s="20"/>
      <c r="C61" s="20"/>
      <c r="D61" s="37"/>
      <c r="E61" s="224">
        <f t="shared" ref="E61:E67" si="47">+F61+G61</f>
        <v>0</v>
      </c>
      <c r="F61" s="35"/>
      <c r="G61" s="35"/>
      <c r="H61" s="34"/>
      <c r="I61" s="195">
        <v>2080</v>
      </c>
      <c r="J61" s="224">
        <f t="shared" ref="J61:J67" si="48">+K61+L61</f>
        <v>0</v>
      </c>
      <c r="K61" s="36"/>
      <c r="L61" s="36"/>
      <c r="M61" s="224">
        <f t="shared" si="11"/>
        <v>0</v>
      </c>
      <c r="N61" s="225">
        <f t="shared" si="12"/>
        <v>0</v>
      </c>
      <c r="O61" s="211"/>
      <c r="Q61" s="221">
        <f t="shared" si="13"/>
        <v>0</v>
      </c>
      <c r="R61" s="221">
        <f t="shared" si="14"/>
        <v>0</v>
      </c>
      <c r="S61" s="221">
        <f t="shared" si="0"/>
        <v>0</v>
      </c>
      <c r="T61" s="226">
        <f t="shared" si="15"/>
        <v>0</v>
      </c>
    </row>
    <row r="62" spans="2:20" ht="13.5" customHeight="1" x14ac:dyDescent="0.2">
      <c r="B62" s="20"/>
      <c r="C62" s="20"/>
      <c r="D62" s="37"/>
      <c r="E62" s="224">
        <f t="shared" si="47"/>
        <v>0</v>
      </c>
      <c r="F62" s="35"/>
      <c r="G62" s="35"/>
      <c r="H62" s="34"/>
      <c r="I62" s="195">
        <v>2080</v>
      </c>
      <c r="J62" s="224">
        <f t="shared" si="48"/>
        <v>0</v>
      </c>
      <c r="K62" s="36"/>
      <c r="L62" s="36"/>
      <c r="M62" s="224">
        <f t="shared" si="11"/>
        <v>0</v>
      </c>
      <c r="N62" s="225">
        <f t="shared" si="12"/>
        <v>0</v>
      </c>
      <c r="O62" s="211"/>
      <c r="Q62" s="221">
        <f t="shared" si="13"/>
        <v>0</v>
      </c>
      <c r="R62" s="221">
        <f t="shared" si="14"/>
        <v>0</v>
      </c>
      <c r="S62" s="221">
        <f t="shared" si="0"/>
        <v>0</v>
      </c>
      <c r="T62" s="226">
        <f t="shared" si="15"/>
        <v>0</v>
      </c>
    </row>
    <row r="63" spans="2:20" ht="13.5" customHeight="1" x14ac:dyDescent="0.2">
      <c r="B63" s="20"/>
      <c r="C63" s="20"/>
      <c r="D63" s="37"/>
      <c r="E63" s="224">
        <f t="shared" si="47"/>
        <v>0</v>
      </c>
      <c r="F63" s="35"/>
      <c r="G63" s="35"/>
      <c r="H63" s="34"/>
      <c r="I63" s="195">
        <v>2080</v>
      </c>
      <c r="J63" s="224">
        <f t="shared" si="48"/>
        <v>0</v>
      </c>
      <c r="K63" s="36"/>
      <c r="L63" s="36"/>
      <c r="M63" s="224">
        <f t="shared" si="11"/>
        <v>0</v>
      </c>
      <c r="N63" s="225">
        <f t="shared" si="12"/>
        <v>0</v>
      </c>
      <c r="O63" s="211"/>
      <c r="Q63" s="221">
        <f t="shared" si="13"/>
        <v>0</v>
      </c>
      <c r="R63" s="221">
        <f t="shared" si="14"/>
        <v>0</v>
      </c>
      <c r="S63" s="221">
        <f t="shared" si="0"/>
        <v>0</v>
      </c>
      <c r="T63" s="226">
        <f t="shared" si="15"/>
        <v>0</v>
      </c>
    </row>
    <row r="64" spans="2:20" ht="13.5" customHeight="1" x14ac:dyDescent="0.2">
      <c r="B64" s="20"/>
      <c r="C64" s="20"/>
      <c r="D64" s="37"/>
      <c r="E64" s="224">
        <f t="shared" si="47"/>
        <v>0</v>
      </c>
      <c r="F64" s="35"/>
      <c r="G64" s="35"/>
      <c r="H64" s="34"/>
      <c r="I64" s="195">
        <v>2080</v>
      </c>
      <c r="J64" s="224">
        <f t="shared" si="48"/>
        <v>0</v>
      </c>
      <c r="K64" s="36"/>
      <c r="L64" s="36"/>
      <c r="M64" s="224">
        <f t="shared" si="11"/>
        <v>0</v>
      </c>
      <c r="N64" s="225">
        <f t="shared" si="12"/>
        <v>0</v>
      </c>
      <c r="O64" s="211"/>
      <c r="Q64" s="221">
        <f t="shared" si="13"/>
        <v>0</v>
      </c>
      <c r="R64" s="221">
        <f t="shared" si="14"/>
        <v>0</v>
      </c>
      <c r="S64" s="221">
        <f t="shared" si="0"/>
        <v>0</v>
      </c>
      <c r="T64" s="226">
        <f t="shared" si="15"/>
        <v>0</v>
      </c>
    </row>
    <row r="65" spans="1:20" ht="13.5" customHeight="1" x14ac:dyDescent="0.2">
      <c r="B65" s="20"/>
      <c r="C65" s="20"/>
      <c r="D65" s="37"/>
      <c r="E65" s="224">
        <f t="shared" si="47"/>
        <v>0</v>
      </c>
      <c r="F65" s="35"/>
      <c r="G65" s="35"/>
      <c r="H65" s="34"/>
      <c r="I65" s="195">
        <v>2080</v>
      </c>
      <c r="J65" s="224">
        <f t="shared" si="48"/>
        <v>0</v>
      </c>
      <c r="K65" s="36"/>
      <c r="L65" s="36"/>
      <c r="M65" s="224">
        <f t="shared" si="11"/>
        <v>0</v>
      </c>
      <c r="N65" s="225">
        <f t="shared" si="12"/>
        <v>0</v>
      </c>
      <c r="O65" s="211"/>
      <c r="Q65" s="221">
        <f t="shared" si="13"/>
        <v>0</v>
      </c>
      <c r="R65" s="221">
        <f t="shared" si="14"/>
        <v>0</v>
      </c>
      <c r="S65" s="221">
        <f t="shared" si="0"/>
        <v>0</v>
      </c>
      <c r="T65" s="226">
        <f t="shared" si="15"/>
        <v>0</v>
      </c>
    </row>
    <row r="66" spans="1:20" ht="13.5" customHeight="1" x14ac:dyDescent="0.2">
      <c r="B66" s="20"/>
      <c r="C66" s="20"/>
      <c r="D66" s="37"/>
      <c r="E66" s="224">
        <f t="shared" si="47"/>
        <v>0</v>
      </c>
      <c r="F66" s="35"/>
      <c r="G66" s="35"/>
      <c r="H66" s="34"/>
      <c r="I66" s="195">
        <v>2080</v>
      </c>
      <c r="J66" s="224">
        <f t="shared" si="48"/>
        <v>0</v>
      </c>
      <c r="K66" s="36"/>
      <c r="L66" s="36"/>
      <c r="M66" s="224">
        <f t="shared" si="11"/>
        <v>0</v>
      </c>
      <c r="N66" s="225">
        <f t="shared" si="12"/>
        <v>0</v>
      </c>
      <c r="O66" s="211"/>
      <c r="Q66" s="221">
        <f t="shared" si="13"/>
        <v>0</v>
      </c>
      <c r="R66" s="221">
        <f t="shared" si="14"/>
        <v>0</v>
      </c>
      <c r="S66" s="221">
        <f t="shared" si="0"/>
        <v>0</v>
      </c>
      <c r="T66" s="226">
        <f t="shared" si="15"/>
        <v>0</v>
      </c>
    </row>
    <row r="67" spans="1:20" ht="13.5" customHeight="1" x14ac:dyDescent="0.2">
      <c r="B67" s="20"/>
      <c r="C67" s="20"/>
      <c r="D67" s="37"/>
      <c r="E67" s="224">
        <f t="shared" si="47"/>
        <v>0</v>
      </c>
      <c r="F67" s="35"/>
      <c r="G67" s="35"/>
      <c r="H67" s="34"/>
      <c r="I67" s="195">
        <v>2080</v>
      </c>
      <c r="J67" s="224">
        <f t="shared" si="48"/>
        <v>0</v>
      </c>
      <c r="K67" s="36"/>
      <c r="L67" s="36"/>
      <c r="M67" s="224">
        <f t="shared" si="11"/>
        <v>0</v>
      </c>
      <c r="N67" s="225">
        <f t="shared" si="12"/>
        <v>0</v>
      </c>
      <c r="O67" s="211"/>
      <c r="Q67" s="221">
        <f t="shared" si="13"/>
        <v>0</v>
      </c>
      <c r="R67" s="221">
        <f t="shared" si="14"/>
        <v>0</v>
      </c>
      <c r="S67" s="221">
        <f t="shared" si="0"/>
        <v>0</v>
      </c>
      <c r="T67" s="226">
        <f t="shared" si="15"/>
        <v>0</v>
      </c>
    </row>
    <row r="68" spans="1:20" ht="13.5" customHeight="1" x14ac:dyDescent="0.2">
      <c r="B68" s="20"/>
      <c r="C68" s="20"/>
      <c r="D68" s="37"/>
      <c r="E68" s="224">
        <f t="shared" si="9"/>
        <v>0</v>
      </c>
      <c r="F68" s="35"/>
      <c r="G68" s="35"/>
      <c r="H68" s="34"/>
      <c r="I68" s="195">
        <v>2080</v>
      </c>
      <c r="J68" s="224">
        <f t="shared" si="10"/>
        <v>0</v>
      </c>
      <c r="K68" s="36"/>
      <c r="L68" s="36"/>
      <c r="M68" s="224">
        <f t="shared" si="11"/>
        <v>0</v>
      </c>
      <c r="N68" s="225">
        <f t="shared" si="12"/>
        <v>0</v>
      </c>
      <c r="O68" s="211"/>
      <c r="Q68" s="221">
        <f t="shared" si="13"/>
        <v>0</v>
      </c>
      <c r="R68" s="221">
        <f t="shared" si="14"/>
        <v>0</v>
      </c>
      <c r="S68" s="221">
        <f t="shared" si="0"/>
        <v>0</v>
      </c>
      <c r="T68" s="226">
        <f t="shared" si="15"/>
        <v>0</v>
      </c>
    </row>
    <row r="69" spans="1:20" ht="13.5" customHeight="1" x14ac:dyDescent="0.2">
      <c r="B69" s="20"/>
      <c r="C69" s="20"/>
      <c r="D69" s="37"/>
      <c r="E69" s="224">
        <f t="shared" si="9"/>
        <v>0</v>
      </c>
      <c r="F69" s="35"/>
      <c r="G69" s="35"/>
      <c r="H69" s="34"/>
      <c r="I69" s="195">
        <v>2080</v>
      </c>
      <c r="J69" s="224">
        <f t="shared" si="10"/>
        <v>0</v>
      </c>
      <c r="K69" s="36"/>
      <c r="L69" s="36"/>
      <c r="M69" s="224">
        <f t="shared" si="11"/>
        <v>0</v>
      </c>
      <c r="N69" s="225">
        <f t="shared" si="12"/>
        <v>0</v>
      </c>
      <c r="O69" s="211"/>
      <c r="Q69" s="221">
        <f t="shared" si="13"/>
        <v>0</v>
      </c>
      <c r="R69" s="221">
        <f t="shared" si="14"/>
        <v>0</v>
      </c>
      <c r="S69" s="221">
        <f t="shared" si="0"/>
        <v>0</v>
      </c>
      <c r="T69" s="226">
        <f t="shared" si="15"/>
        <v>0</v>
      </c>
    </row>
    <row r="70" spans="1:20" ht="13.5" customHeight="1" x14ac:dyDescent="0.2">
      <c r="B70" s="20"/>
      <c r="C70" s="20"/>
      <c r="D70" s="37"/>
      <c r="E70" s="224">
        <f t="shared" si="9"/>
        <v>0</v>
      </c>
      <c r="F70" s="35"/>
      <c r="G70" s="35"/>
      <c r="H70" s="34"/>
      <c r="I70" s="195">
        <v>2080</v>
      </c>
      <c r="J70" s="224">
        <f t="shared" si="10"/>
        <v>0</v>
      </c>
      <c r="K70" s="36"/>
      <c r="L70" s="36"/>
      <c r="M70" s="224">
        <f t="shared" si="11"/>
        <v>0</v>
      </c>
      <c r="N70" s="225">
        <f t="shared" si="12"/>
        <v>0</v>
      </c>
      <c r="O70" s="211"/>
      <c r="Q70" s="221">
        <f t="shared" si="13"/>
        <v>0</v>
      </c>
      <c r="R70" s="221">
        <f t="shared" si="14"/>
        <v>0</v>
      </c>
      <c r="S70" s="221">
        <f t="shared" si="0"/>
        <v>0</v>
      </c>
      <c r="T70" s="226">
        <f t="shared" si="15"/>
        <v>0</v>
      </c>
    </row>
    <row r="71" spans="1:20" ht="13.5" customHeight="1" x14ac:dyDescent="0.2">
      <c r="B71" s="20"/>
      <c r="C71" s="20"/>
      <c r="D71" s="37"/>
      <c r="E71" s="224">
        <f t="shared" si="9"/>
        <v>0</v>
      </c>
      <c r="F71" s="35"/>
      <c r="G71" s="35"/>
      <c r="H71" s="34"/>
      <c r="I71" s="195">
        <v>2080</v>
      </c>
      <c r="J71" s="224">
        <f t="shared" si="10"/>
        <v>0</v>
      </c>
      <c r="K71" s="36"/>
      <c r="L71" s="36"/>
      <c r="M71" s="224">
        <f t="shared" si="11"/>
        <v>0</v>
      </c>
      <c r="N71" s="225">
        <f t="shared" si="12"/>
        <v>0</v>
      </c>
      <c r="O71" s="211"/>
      <c r="Q71" s="221">
        <f t="shared" si="13"/>
        <v>0</v>
      </c>
      <c r="R71" s="221">
        <f t="shared" si="14"/>
        <v>0</v>
      </c>
      <c r="S71" s="221">
        <f t="shared" si="0"/>
        <v>0</v>
      </c>
      <c r="T71" s="226">
        <f t="shared" si="15"/>
        <v>0</v>
      </c>
    </row>
    <row r="72" spans="1:20" ht="13.5" customHeight="1" x14ac:dyDescent="0.2">
      <c r="B72" s="20"/>
      <c r="C72" s="20"/>
      <c r="D72" s="37"/>
      <c r="E72" s="224">
        <f t="shared" si="9"/>
        <v>0</v>
      </c>
      <c r="F72" s="35"/>
      <c r="G72" s="35"/>
      <c r="H72" s="34"/>
      <c r="I72" s="195">
        <v>2080</v>
      </c>
      <c r="J72" s="224">
        <f t="shared" si="10"/>
        <v>0</v>
      </c>
      <c r="K72" s="36"/>
      <c r="L72" s="36"/>
      <c r="M72" s="224">
        <f t="shared" si="11"/>
        <v>0</v>
      </c>
      <c r="N72" s="225">
        <f t="shared" si="12"/>
        <v>0</v>
      </c>
      <c r="O72" s="211"/>
      <c r="Q72" s="221">
        <f t="shared" si="13"/>
        <v>0</v>
      </c>
      <c r="R72" s="221">
        <f t="shared" si="14"/>
        <v>0</v>
      </c>
      <c r="S72" s="221">
        <f t="shared" si="0"/>
        <v>0</v>
      </c>
      <c r="T72" s="226">
        <f t="shared" si="15"/>
        <v>0</v>
      </c>
    </row>
    <row r="73" spans="1:20" ht="13.5" customHeight="1" x14ac:dyDescent="0.2">
      <c r="B73" s="20"/>
      <c r="C73" s="20"/>
      <c r="D73" s="37"/>
      <c r="E73" s="224">
        <f t="shared" si="9"/>
        <v>0</v>
      </c>
      <c r="F73" s="35"/>
      <c r="G73" s="35"/>
      <c r="H73" s="34"/>
      <c r="I73" s="195">
        <v>2080</v>
      </c>
      <c r="J73" s="224">
        <f t="shared" si="10"/>
        <v>0</v>
      </c>
      <c r="K73" s="36"/>
      <c r="L73" s="36"/>
      <c r="M73" s="224">
        <f t="shared" si="11"/>
        <v>0</v>
      </c>
      <c r="N73" s="225">
        <f t="shared" si="12"/>
        <v>0</v>
      </c>
      <c r="O73" s="211"/>
      <c r="Q73" s="221">
        <f t="shared" si="13"/>
        <v>0</v>
      </c>
      <c r="R73" s="221">
        <f t="shared" si="14"/>
        <v>0</v>
      </c>
      <c r="S73" s="221">
        <f t="shared" si="0"/>
        <v>0</v>
      </c>
      <c r="T73" s="226">
        <f t="shared" si="15"/>
        <v>0</v>
      </c>
    </row>
    <row r="74" spans="1:20" ht="13.5" customHeight="1" x14ac:dyDescent="0.2">
      <c r="B74" s="20"/>
      <c r="C74" s="20"/>
      <c r="D74" s="37"/>
      <c r="E74" s="224">
        <f t="shared" si="9"/>
        <v>0</v>
      </c>
      <c r="F74" s="35"/>
      <c r="G74" s="35"/>
      <c r="H74" s="34"/>
      <c r="I74" s="195">
        <v>2080</v>
      </c>
      <c r="J74" s="224">
        <f t="shared" si="10"/>
        <v>0</v>
      </c>
      <c r="K74" s="36"/>
      <c r="L74" s="36"/>
      <c r="M74" s="224">
        <f t="shared" si="11"/>
        <v>0</v>
      </c>
      <c r="N74" s="225">
        <f t="shared" si="12"/>
        <v>0</v>
      </c>
      <c r="O74" s="211"/>
      <c r="Q74" s="221">
        <f t="shared" si="13"/>
        <v>0</v>
      </c>
      <c r="R74" s="221">
        <f t="shared" si="14"/>
        <v>0</v>
      </c>
      <c r="S74" s="221">
        <f t="shared" si="0"/>
        <v>0</v>
      </c>
      <c r="T74" s="226">
        <f t="shared" si="15"/>
        <v>0</v>
      </c>
    </row>
    <row r="75" spans="1:20" ht="13.5" customHeight="1" x14ac:dyDescent="0.2">
      <c r="B75" s="20"/>
      <c r="C75" s="20"/>
      <c r="D75" s="37"/>
      <c r="E75" s="224">
        <f t="shared" si="9"/>
        <v>0</v>
      </c>
      <c r="F75" s="35"/>
      <c r="G75" s="35"/>
      <c r="H75" s="34"/>
      <c r="I75" s="195">
        <v>2080</v>
      </c>
      <c r="J75" s="224">
        <f t="shared" si="10"/>
        <v>0</v>
      </c>
      <c r="K75" s="36"/>
      <c r="L75" s="36"/>
      <c r="M75" s="224">
        <f t="shared" si="11"/>
        <v>0</v>
      </c>
      <c r="N75" s="225">
        <f t="shared" si="12"/>
        <v>0</v>
      </c>
      <c r="O75" s="211"/>
      <c r="Q75" s="221">
        <f t="shared" si="13"/>
        <v>0</v>
      </c>
      <c r="R75" s="221">
        <f t="shared" si="14"/>
        <v>0</v>
      </c>
      <c r="S75" s="221">
        <f>+R75+Q75</f>
        <v>0</v>
      </c>
      <c r="T75" s="226">
        <f t="shared" si="15"/>
        <v>0</v>
      </c>
    </row>
    <row r="76" spans="1:20" s="227" customFormat="1" ht="17.25" customHeight="1" thickBot="1" x14ac:dyDescent="0.25">
      <c r="B76" s="228"/>
      <c r="C76" s="429" t="s">
        <v>101</v>
      </c>
      <c r="D76" s="229">
        <f>SUM(D12:D75)</f>
        <v>0</v>
      </c>
      <c r="E76" s="230">
        <f>SUM(E12:E75)</f>
        <v>0</v>
      </c>
      <c r="F76" s="231">
        <f>SUM(F12:F75)</f>
        <v>0</v>
      </c>
      <c r="G76" s="231">
        <f>SUM(G12:G75)</f>
        <v>0</v>
      </c>
      <c r="H76" s="232">
        <f>SUM(H12:H75)</f>
        <v>0</v>
      </c>
      <c r="I76" s="233"/>
      <c r="J76" s="230">
        <f>SUM(J12:J75)</f>
        <v>0</v>
      </c>
      <c r="K76" s="231">
        <f>SUM(K12:K75)</f>
        <v>0</v>
      </c>
      <c r="L76" s="234">
        <f>SUM(L12:L75)</f>
        <v>0</v>
      </c>
      <c r="M76" s="230">
        <f t="shared" si="11"/>
        <v>0</v>
      </c>
      <c r="N76" s="235"/>
      <c r="Q76" s="236">
        <f>SUM(Q12:Q75)</f>
        <v>0</v>
      </c>
      <c r="R76" s="236">
        <f>SUM(R12:R75)</f>
        <v>0</v>
      </c>
      <c r="S76" s="236">
        <f>SUM(S12:S75)</f>
        <v>0</v>
      </c>
      <c r="T76" s="237">
        <f>SUM(T12:T75)</f>
        <v>0</v>
      </c>
    </row>
    <row r="77" spans="1:20" s="171" customFormat="1" ht="10.5" customHeight="1" thickTop="1" x14ac:dyDescent="0.2">
      <c r="A77" s="170"/>
      <c r="B77" s="238"/>
      <c r="C77" s="238"/>
      <c r="D77" s="239"/>
      <c r="E77" s="239"/>
      <c r="F77" s="239"/>
      <c r="G77" s="239"/>
      <c r="H77" s="239"/>
      <c r="I77" s="239"/>
      <c r="J77" s="239"/>
      <c r="K77" s="239"/>
      <c r="L77" s="239"/>
      <c r="M77" s="239"/>
      <c r="N77" s="239"/>
      <c r="Q77" s="197"/>
      <c r="R77" s="197"/>
      <c r="S77" s="197"/>
      <c r="T77" s="198"/>
    </row>
    <row r="78" spans="1:20" s="171" customFormat="1" ht="15" customHeight="1" x14ac:dyDescent="0.2">
      <c r="A78" s="170"/>
      <c r="B78" s="171" t="s">
        <v>145</v>
      </c>
      <c r="D78" s="194"/>
      <c r="E78" s="194"/>
      <c r="F78" s="194"/>
      <c r="G78" s="194"/>
      <c r="H78" s="194"/>
      <c r="I78" s="194"/>
      <c r="J78" s="194"/>
      <c r="K78" s="194"/>
      <c r="L78" s="194"/>
      <c r="M78" s="194"/>
      <c r="N78" s="194"/>
      <c r="O78" s="194"/>
      <c r="Q78" s="197"/>
      <c r="R78" s="197"/>
      <c r="S78" s="197"/>
      <c r="T78" s="198"/>
    </row>
    <row r="79" spans="1:20" s="171" customFormat="1" ht="15" customHeight="1" x14ac:dyDescent="0.2">
      <c r="A79" s="170"/>
      <c r="B79" s="240" t="s">
        <v>276</v>
      </c>
      <c r="C79" s="240"/>
      <c r="Q79" s="197"/>
      <c r="R79" s="197"/>
      <c r="S79" s="197"/>
      <c r="T79" s="198"/>
    </row>
    <row r="80" spans="1:20" s="171" customFormat="1" ht="15" customHeight="1" x14ac:dyDescent="0.2">
      <c r="A80" s="170"/>
      <c r="B80" s="240" t="s">
        <v>273</v>
      </c>
      <c r="C80" s="240"/>
      <c r="Q80" s="197"/>
      <c r="R80" s="197"/>
      <c r="S80" s="197"/>
      <c r="T80" s="198"/>
    </row>
    <row r="81" spans="1:20" s="171" customFormat="1" ht="15" customHeight="1" x14ac:dyDescent="0.2">
      <c r="A81" s="170"/>
      <c r="B81" s="240" t="s">
        <v>274</v>
      </c>
      <c r="C81" s="240"/>
      <c r="Q81" s="197"/>
      <c r="R81" s="197"/>
      <c r="S81" s="197"/>
      <c r="T81" s="198"/>
    </row>
    <row r="82" spans="1:20" s="171" customFormat="1" ht="15" customHeight="1" x14ac:dyDescent="0.2">
      <c r="A82" s="170"/>
      <c r="B82" s="171" t="s">
        <v>272</v>
      </c>
      <c r="D82" s="194"/>
      <c r="E82" s="194"/>
      <c r="F82" s="194"/>
      <c r="G82" s="194"/>
      <c r="H82" s="194"/>
      <c r="I82" s="194"/>
      <c r="J82" s="194"/>
      <c r="K82" s="194"/>
      <c r="L82" s="194"/>
      <c r="M82" s="194"/>
      <c r="N82" s="194"/>
      <c r="O82" s="194"/>
      <c r="Q82" s="197"/>
      <c r="R82" s="197"/>
      <c r="S82" s="197"/>
      <c r="T82" s="198"/>
    </row>
  </sheetData>
  <sheetProtection sheet="1" scenarios="1" selectLockedCells="1"/>
  <mergeCells count="6">
    <mergeCell ref="B8:B10"/>
    <mergeCell ref="C8:C10"/>
    <mergeCell ref="B1:N1"/>
    <mergeCell ref="D6:G6"/>
    <mergeCell ref="H6:N6"/>
    <mergeCell ref="B6:C6"/>
  </mergeCells>
  <conditionalFormatting sqref="F5:G5">
    <cfRule type="cellIs" dxfId="3" priority="4" operator="between">
      <formula>-1000</formula>
      <formula>1000</formula>
    </cfRule>
  </conditionalFormatting>
  <conditionalFormatting sqref="E5">
    <cfRule type="containsText" dxfId="2" priority="3" operator="containsText" text=".">
      <formula>NOT(ISERROR(SEARCH(".",E5)))</formula>
    </cfRule>
  </conditionalFormatting>
  <conditionalFormatting sqref="C2">
    <cfRule type="cellIs" dxfId="1" priority="2" operator="equal">
      <formula>0</formula>
    </cfRule>
  </conditionalFormatting>
  <conditionalFormatting sqref="C3">
    <cfRule type="containsErrors" dxfId="0" priority="1">
      <formula>ISERROR(C3)</formula>
    </cfRule>
  </conditionalFormatting>
  <dataValidations count="2">
    <dataValidation type="decimal" allowBlank="1" showInputMessage="1" showErrorMessage="1" error="FTE for each employee cannot exceed one." sqref="H12:H75">
      <formula1>0.0001</formula1>
      <formula2>1</formula2>
    </dataValidation>
    <dataValidation type="decimal" allowBlank="1" showInputMessage="1" showErrorMessage="1" error="Please list by individual staff (i.e. max FTE is one for each employee)" sqref="D12:D75">
      <formula1>0.001</formula1>
      <formula2>1</formula2>
    </dataValidation>
  </dataValidations>
  <pageMargins left="0.1" right="0.1" top="0.2" bottom="0.37" header="0" footer="0.1"/>
  <pageSetup scale="76" fitToHeight="0" orientation="landscape" horizontalDpi="360" verticalDpi="360" r:id="rId1"/>
  <headerFooter>
    <oddFooter>&amp;A&amp;RPage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RowColHeaders="0" workbookViewId="0">
      <selection activeCell="Q19" sqref="Q19"/>
    </sheetView>
  </sheetViews>
  <sheetFormatPr defaultRowHeight="12.75" x14ac:dyDescent="0.2"/>
  <cols>
    <col min="1" max="1" width="3.33203125" style="255" customWidth="1"/>
    <col min="2" max="2" width="1.1640625" style="255" customWidth="1"/>
    <col min="3" max="3" width="7.6640625" style="255" customWidth="1"/>
    <col min="4" max="4" width="13.1640625" style="255" customWidth="1"/>
    <col min="5" max="5" width="12.1640625" style="255" customWidth="1"/>
    <col min="6" max="13" width="9.33203125" style="255"/>
    <col min="14" max="14" width="41.33203125" style="255" customWidth="1"/>
    <col min="15" max="15" width="2.1640625" style="255" customWidth="1"/>
    <col min="16" max="16384" width="9.33203125" style="255"/>
  </cols>
  <sheetData>
    <row r="1" spans="2:16" s="284" customFormat="1" ht="36" customHeight="1" x14ac:dyDescent="0.45">
      <c r="B1" s="492" t="s">
        <v>173</v>
      </c>
      <c r="C1" s="492"/>
      <c r="D1" s="492"/>
      <c r="E1" s="492"/>
      <c r="F1" s="492"/>
      <c r="G1" s="492"/>
      <c r="H1" s="492"/>
      <c r="I1" s="492"/>
      <c r="J1" s="492"/>
      <c r="K1" s="492"/>
      <c r="L1" s="492"/>
      <c r="M1" s="492"/>
      <c r="N1" s="492"/>
    </row>
    <row r="3" spans="2:16" s="308" customFormat="1" ht="17.25" customHeight="1" x14ac:dyDescent="0.3">
      <c r="B3" s="408" t="s">
        <v>66</v>
      </c>
      <c r="O3" s="255"/>
      <c r="P3" s="255"/>
    </row>
    <row r="4" spans="2:16" s="209" customFormat="1" ht="13.5" customHeight="1" x14ac:dyDescent="0.2">
      <c r="C4" s="374" t="s">
        <v>65</v>
      </c>
      <c r="E4" s="375"/>
      <c r="F4" s="376"/>
      <c r="O4" s="255"/>
      <c r="P4" s="255"/>
    </row>
    <row r="5" spans="2:16" s="377" customFormat="1" ht="3" customHeight="1" x14ac:dyDescent="0.2">
      <c r="D5" s="305"/>
      <c r="O5" s="255"/>
      <c r="P5" s="255"/>
    </row>
    <row r="6" spans="2:16" s="377" customFormat="1" x14ac:dyDescent="0.2">
      <c r="C6" s="378"/>
      <c r="D6" s="305" t="s">
        <v>104</v>
      </c>
      <c r="O6" s="255"/>
      <c r="P6" s="255"/>
    </row>
    <row r="7" spans="2:16" s="377" customFormat="1" ht="3.75" customHeight="1" x14ac:dyDescent="0.2">
      <c r="D7" s="305"/>
      <c r="O7" s="255"/>
      <c r="P7" s="255"/>
    </row>
    <row r="8" spans="2:16" s="377" customFormat="1" x14ac:dyDescent="0.2">
      <c r="C8" s="379"/>
      <c r="D8" s="305" t="s">
        <v>62</v>
      </c>
      <c r="O8" s="255"/>
      <c r="P8" s="255"/>
    </row>
    <row r="9" spans="2:16" s="377" customFormat="1" ht="3" customHeight="1" x14ac:dyDescent="0.2">
      <c r="D9" s="305"/>
      <c r="O9" s="255"/>
      <c r="P9" s="255"/>
    </row>
    <row r="10" spans="2:16" s="377" customFormat="1" x14ac:dyDescent="0.2">
      <c r="C10" s="380"/>
      <c r="D10" s="305" t="s">
        <v>160</v>
      </c>
      <c r="O10" s="255"/>
      <c r="P10" s="255"/>
    </row>
    <row r="11" spans="2:16" s="377" customFormat="1" ht="9" customHeight="1" x14ac:dyDescent="0.2">
      <c r="O11" s="255"/>
      <c r="P11" s="255"/>
    </row>
    <row r="12" spans="2:16" s="377" customFormat="1" x14ac:dyDescent="0.2">
      <c r="C12" s="381" t="s">
        <v>159</v>
      </c>
      <c r="O12" s="255"/>
      <c r="P12" s="255"/>
    </row>
    <row r="13" spans="2:16" s="377" customFormat="1" ht="3" customHeight="1" x14ac:dyDescent="0.2">
      <c r="D13" s="382"/>
      <c r="O13" s="255"/>
      <c r="P13" s="255"/>
    </row>
    <row r="14" spans="2:16" s="377" customFormat="1" x14ac:dyDescent="0.2">
      <c r="O14" s="255"/>
      <c r="P14" s="255"/>
    </row>
    <row r="15" spans="2:16" s="377" customFormat="1" ht="13.5" customHeight="1" x14ac:dyDescent="0.25">
      <c r="C15" s="409" t="s">
        <v>63</v>
      </c>
      <c r="D15" s="384"/>
      <c r="E15" s="384"/>
      <c r="F15" s="384"/>
      <c r="O15" s="255"/>
      <c r="P15" s="255"/>
    </row>
    <row r="16" spans="2:16" s="377" customFormat="1" ht="30" customHeight="1" x14ac:dyDescent="0.2">
      <c r="B16" s="385" t="s">
        <v>59</v>
      </c>
      <c r="C16" s="523" t="s">
        <v>175</v>
      </c>
      <c r="D16" s="523"/>
      <c r="E16" s="523"/>
      <c r="F16" s="523"/>
      <c r="G16" s="523"/>
      <c r="H16" s="523"/>
      <c r="I16" s="523"/>
      <c r="J16" s="523"/>
      <c r="K16" s="523"/>
      <c r="L16" s="523"/>
      <c r="M16" s="523"/>
      <c r="N16" s="523"/>
      <c r="O16" s="255"/>
      <c r="P16" s="255"/>
    </row>
    <row r="17" spans="2:16" s="377" customFormat="1" ht="27" customHeight="1" x14ac:dyDescent="0.2">
      <c r="B17" s="385" t="s">
        <v>59</v>
      </c>
      <c r="C17" s="523" t="s">
        <v>271</v>
      </c>
      <c r="D17" s="523"/>
      <c r="E17" s="523"/>
      <c r="F17" s="523"/>
      <c r="G17" s="523"/>
      <c r="H17" s="523"/>
      <c r="I17" s="523"/>
      <c r="J17" s="523"/>
      <c r="K17" s="523"/>
      <c r="L17" s="523"/>
      <c r="M17" s="523"/>
      <c r="N17" s="523"/>
      <c r="O17" s="255"/>
      <c r="P17" s="255"/>
    </row>
    <row r="18" spans="2:16" s="377" customFormat="1" ht="9.75" customHeight="1" x14ac:dyDescent="0.2">
      <c r="C18" s="410"/>
      <c r="D18" s="410"/>
      <c r="E18" s="410"/>
      <c r="F18" s="410"/>
      <c r="G18" s="410"/>
      <c r="H18" s="410"/>
      <c r="I18" s="410"/>
      <c r="J18" s="410"/>
      <c r="K18" s="410"/>
      <c r="L18" s="410"/>
      <c r="M18" s="410"/>
      <c r="N18" s="410"/>
      <c r="O18" s="255"/>
      <c r="P18" s="255"/>
    </row>
    <row r="19" spans="2:16" s="377" customFormat="1" ht="14.25" customHeight="1" x14ac:dyDescent="0.25">
      <c r="C19" s="411" t="s">
        <v>43</v>
      </c>
      <c r="D19" s="412"/>
      <c r="O19" s="255"/>
      <c r="P19" s="255"/>
    </row>
    <row r="20" spans="2:16" s="377" customFormat="1" ht="26.25" customHeight="1" x14ac:dyDescent="0.2">
      <c r="B20" s="385" t="s">
        <v>59</v>
      </c>
      <c r="C20" s="523" t="s">
        <v>269</v>
      </c>
      <c r="D20" s="523"/>
      <c r="E20" s="523"/>
      <c r="F20" s="523"/>
      <c r="G20" s="523"/>
      <c r="H20" s="523"/>
      <c r="I20" s="523"/>
      <c r="J20" s="523"/>
      <c r="K20" s="523"/>
      <c r="L20" s="523"/>
      <c r="M20" s="523"/>
      <c r="N20" s="523"/>
      <c r="O20" s="255"/>
      <c r="P20" s="255"/>
    </row>
    <row r="21" spans="2:16" s="308" customFormat="1" ht="13.5" customHeight="1" x14ac:dyDescent="0.2">
      <c r="B21" s="413" t="s">
        <v>59</v>
      </c>
      <c r="C21" s="308" t="s">
        <v>103</v>
      </c>
      <c r="D21" s="414"/>
      <c r="E21" s="414"/>
      <c r="F21" s="414"/>
      <c r="G21" s="414"/>
      <c r="H21" s="414"/>
      <c r="I21" s="414"/>
      <c r="J21" s="414"/>
      <c r="K21" s="414"/>
      <c r="L21" s="414"/>
      <c r="M21" s="414"/>
      <c r="N21" s="414"/>
      <c r="O21" s="255"/>
      <c r="P21" s="255"/>
    </row>
    <row r="22" spans="2:16" s="308" customFormat="1" ht="15" customHeight="1" x14ac:dyDescent="0.2">
      <c r="B22" s="413" t="s">
        <v>59</v>
      </c>
      <c r="C22" s="308" t="s">
        <v>268</v>
      </c>
      <c r="D22" s="414"/>
      <c r="E22" s="414"/>
      <c r="F22" s="414"/>
      <c r="G22" s="414"/>
      <c r="H22" s="414"/>
      <c r="I22" s="414"/>
      <c r="J22" s="414"/>
      <c r="K22" s="414"/>
      <c r="L22" s="414"/>
      <c r="M22" s="414"/>
      <c r="N22" s="414"/>
      <c r="O22" s="255"/>
      <c r="P22" s="255"/>
    </row>
    <row r="23" spans="2:16" s="308" customFormat="1" ht="10.5" customHeight="1" x14ac:dyDescent="0.2">
      <c r="B23" s="413"/>
      <c r="D23" s="414"/>
      <c r="E23" s="414"/>
      <c r="F23" s="414"/>
      <c r="G23" s="414"/>
      <c r="H23" s="414"/>
      <c r="I23" s="414"/>
      <c r="J23" s="414"/>
      <c r="K23" s="414"/>
      <c r="L23" s="414"/>
      <c r="M23" s="414"/>
      <c r="N23" s="414"/>
      <c r="O23" s="255"/>
      <c r="P23" s="255"/>
    </row>
    <row r="24" spans="2:16" s="415" customFormat="1" ht="24.75" customHeight="1" x14ac:dyDescent="0.2">
      <c r="B24" s="389" t="s">
        <v>191</v>
      </c>
      <c r="D24" s="416"/>
      <c r="E24" s="416"/>
      <c r="F24" s="416"/>
      <c r="G24" s="416"/>
      <c r="H24" s="416"/>
      <c r="I24" s="416"/>
      <c r="J24" s="416"/>
      <c r="K24" s="416"/>
      <c r="L24" s="416"/>
      <c r="M24" s="416"/>
      <c r="N24" s="416"/>
      <c r="O24" s="255"/>
      <c r="P24" s="255"/>
    </row>
    <row r="25" spans="2:16" s="209" customFormat="1" ht="16.5" customHeight="1" x14ac:dyDescent="0.2">
      <c r="C25" s="417" t="s">
        <v>164</v>
      </c>
      <c r="D25" s="418" t="s">
        <v>165</v>
      </c>
      <c r="E25" s="419"/>
      <c r="F25" s="537" t="s">
        <v>102</v>
      </c>
      <c r="G25" s="538"/>
      <c r="H25" s="538"/>
      <c r="I25" s="538"/>
      <c r="J25" s="538"/>
      <c r="K25" s="538"/>
      <c r="L25" s="538"/>
      <c r="M25" s="538"/>
      <c r="N25" s="539"/>
      <c r="O25" s="255"/>
      <c r="P25" s="255"/>
    </row>
    <row r="26" spans="2:16" s="209" customFormat="1" ht="29.25" customHeight="1" x14ac:dyDescent="0.2">
      <c r="C26" s="420" t="s">
        <v>46</v>
      </c>
      <c r="D26" s="421" t="s">
        <v>178</v>
      </c>
      <c r="E26" s="401"/>
      <c r="F26" s="528" t="s">
        <v>195</v>
      </c>
      <c r="G26" s="529"/>
      <c r="H26" s="529"/>
      <c r="I26" s="529"/>
      <c r="J26" s="529"/>
      <c r="K26" s="529"/>
      <c r="L26" s="529"/>
      <c r="M26" s="529"/>
      <c r="N26" s="530"/>
      <c r="O26" s="255"/>
      <c r="P26" s="255"/>
    </row>
    <row r="27" spans="2:16" s="209" customFormat="1" ht="29.25" customHeight="1" x14ac:dyDescent="0.2">
      <c r="C27" s="531" t="s">
        <v>47</v>
      </c>
      <c r="D27" s="533" t="s">
        <v>277</v>
      </c>
      <c r="E27" s="534"/>
      <c r="F27" s="528" t="s">
        <v>270</v>
      </c>
      <c r="G27" s="529"/>
      <c r="H27" s="529"/>
      <c r="I27" s="529"/>
      <c r="J27" s="529"/>
      <c r="K27" s="529"/>
      <c r="L27" s="529"/>
      <c r="M27" s="529"/>
      <c r="N27" s="530"/>
      <c r="O27" s="255"/>
      <c r="P27" s="255"/>
    </row>
    <row r="28" spans="2:16" s="209" customFormat="1" ht="29.25" customHeight="1" x14ac:dyDescent="0.2">
      <c r="C28" s="532"/>
      <c r="D28" s="535"/>
      <c r="E28" s="536"/>
      <c r="F28" s="540" t="s">
        <v>209</v>
      </c>
      <c r="G28" s="541"/>
      <c r="H28" s="541"/>
      <c r="I28" s="541"/>
      <c r="J28" s="541"/>
      <c r="K28" s="541"/>
      <c r="L28" s="541"/>
      <c r="M28" s="541"/>
      <c r="N28" s="542"/>
      <c r="O28" s="255"/>
      <c r="P28" s="255"/>
    </row>
    <row r="29" spans="2:16" s="209" customFormat="1" ht="30.75" customHeight="1" x14ac:dyDescent="0.2">
      <c r="C29" s="420" t="s">
        <v>53</v>
      </c>
      <c r="D29" s="421" t="s">
        <v>179</v>
      </c>
      <c r="E29" s="401"/>
      <c r="F29" s="506" t="s">
        <v>208</v>
      </c>
      <c r="G29" s="507"/>
      <c r="H29" s="507"/>
      <c r="I29" s="507"/>
      <c r="J29" s="507"/>
      <c r="K29" s="507"/>
      <c r="L29" s="507"/>
      <c r="M29" s="507"/>
      <c r="N29" s="508"/>
      <c r="O29" s="255"/>
      <c r="P29" s="255"/>
    </row>
    <row r="30" spans="2:16" s="209" customFormat="1" ht="29.25" customHeight="1" x14ac:dyDescent="0.2">
      <c r="C30" s="420" t="s">
        <v>48</v>
      </c>
      <c r="D30" s="422" t="s">
        <v>188</v>
      </c>
      <c r="E30" s="401"/>
      <c r="F30" s="500" t="s">
        <v>205</v>
      </c>
      <c r="G30" s="501"/>
      <c r="H30" s="501"/>
      <c r="I30" s="501"/>
      <c r="J30" s="501"/>
      <c r="K30" s="501"/>
      <c r="L30" s="501"/>
      <c r="M30" s="501"/>
      <c r="N30" s="502"/>
      <c r="O30" s="255"/>
      <c r="P30" s="255"/>
    </row>
    <row r="31" spans="2:16" s="209" customFormat="1" ht="27.75" customHeight="1" x14ac:dyDescent="0.2">
      <c r="C31" s="423" t="s">
        <v>49</v>
      </c>
      <c r="D31" s="421" t="s">
        <v>181</v>
      </c>
      <c r="E31" s="401"/>
      <c r="F31" s="506" t="s">
        <v>196</v>
      </c>
      <c r="G31" s="507"/>
      <c r="H31" s="507"/>
      <c r="I31" s="507"/>
      <c r="J31" s="507"/>
      <c r="K31" s="507"/>
      <c r="L31" s="507"/>
      <c r="M31" s="507"/>
      <c r="N31" s="508"/>
      <c r="O31" s="255"/>
      <c r="P31" s="255"/>
    </row>
    <row r="32" spans="2:16" s="209" customFormat="1" ht="29.25" customHeight="1" x14ac:dyDescent="0.2">
      <c r="C32" s="424" t="s">
        <v>54</v>
      </c>
      <c r="D32" s="421" t="s">
        <v>182</v>
      </c>
      <c r="E32" s="401"/>
      <c r="F32" s="506" t="s">
        <v>197</v>
      </c>
      <c r="G32" s="507"/>
      <c r="H32" s="507"/>
      <c r="I32" s="507"/>
      <c r="J32" s="507"/>
      <c r="K32" s="507"/>
      <c r="L32" s="507"/>
      <c r="M32" s="507"/>
      <c r="N32" s="508"/>
      <c r="O32" s="255"/>
      <c r="P32" s="255"/>
    </row>
    <row r="33" spans="3:16" s="209" customFormat="1" ht="27" customHeight="1" x14ac:dyDescent="0.2">
      <c r="C33" s="423" t="s">
        <v>50</v>
      </c>
      <c r="D33" s="421" t="s">
        <v>179</v>
      </c>
      <c r="E33" s="401"/>
      <c r="F33" s="512" t="s">
        <v>207</v>
      </c>
      <c r="G33" s="513"/>
      <c r="H33" s="513"/>
      <c r="I33" s="513"/>
      <c r="J33" s="513"/>
      <c r="K33" s="513"/>
      <c r="L33" s="513"/>
      <c r="M33" s="513"/>
      <c r="N33" s="514"/>
      <c r="O33" s="255"/>
      <c r="P33" s="255"/>
    </row>
    <row r="34" spans="3:16" s="209" customFormat="1" ht="27.75" customHeight="1" x14ac:dyDescent="0.2">
      <c r="C34" s="543" t="s">
        <v>51</v>
      </c>
      <c r="D34" s="524" t="s">
        <v>192</v>
      </c>
      <c r="E34" s="525"/>
      <c r="F34" s="512" t="s">
        <v>199</v>
      </c>
      <c r="G34" s="513"/>
      <c r="H34" s="513"/>
      <c r="I34" s="513"/>
      <c r="J34" s="513"/>
      <c r="K34" s="513"/>
      <c r="L34" s="513"/>
      <c r="M34" s="513"/>
      <c r="N34" s="514"/>
      <c r="O34" s="255"/>
      <c r="P34" s="255"/>
    </row>
    <row r="35" spans="3:16" s="209" customFormat="1" ht="54.75" customHeight="1" x14ac:dyDescent="0.2">
      <c r="C35" s="532"/>
      <c r="D35" s="526"/>
      <c r="E35" s="527"/>
      <c r="F35" s="512" t="s">
        <v>198</v>
      </c>
      <c r="G35" s="513"/>
      <c r="H35" s="513"/>
      <c r="I35" s="513"/>
      <c r="J35" s="513"/>
      <c r="K35" s="513"/>
      <c r="L35" s="513"/>
      <c r="M35" s="513"/>
      <c r="N35" s="514"/>
      <c r="O35" s="255"/>
      <c r="P35" s="255"/>
    </row>
    <row r="36" spans="3:16" s="209" customFormat="1" ht="28.5" customHeight="1" x14ac:dyDescent="0.2">
      <c r="C36" s="424" t="s">
        <v>52</v>
      </c>
      <c r="D36" s="422" t="s">
        <v>188</v>
      </c>
      <c r="E36" s="401"/>
      <c r="F36" s="500" t="s">
        <v>206</v>
      </c>
      <c r="G36" s="501"/>
      <c r="H36" s="501"/>
      <c r="I36" s="501"/>
      <c r="J36" s="501"/>
      <c r="K36" s="501"/>
      <c r="L36" s="501"/>
      <c r="M36" s="501"/>
      <c r="N36" s="502"/>
      <c r="O36" s="255"/>
      <c r="P36" s="255"/>
    </row>
    <row r="37" spans="3:16" s="209" customFormat="1" ht="42.75" customHeight="1" x14ac:dyDescent="0.2">
      <c r="C37" s="423" t="s">
        <v>99</v>
      </c>
      <c r="D37" s="421" t="s">
        <v>181</v>
      </c>
      <c r="E37" s="401"/>
      <c r="F37" s="512" t="s">
        <v>200</v>
      </c>
      <c r="G37" s="513"/>
      <c r="H37" s="513"/>
      <c r="I37" s="513"/>
      <c r="J37" s="513"/>
      <c r="K37" s="513"/>
      <c r="L37" s="513"/>
      <c r="M37" s="513"/>
      <c r="N37" s="514"/>
      <c r="O37" s="255"/>
      <c r="P37" s="255"/>
    </row>
    <row r="38" spans="3:16" s="209" customFormat="1" ht="28.5" customHeight="1" x14ac:dyDescent="0.2">
      <c r="C38" s="424" t="s">
        <v>100</v>
      </c>
      <c r="D38" s="421" t="s">
        <v>182</v>
      </c>
      <c r="E38" s="401"/>
      <c r="F38" s="512" t="s">
        <v>201</v>
      </c>
      <c r="G38" s="513"/>
      <c r="H38" s="513"/>
      <c r="I38" s="513"/>
      <c r="J38" s="513"/>
      <c r="K38" s="513"/>
      <c r="L38" s="513"/>
      <c r="M38" s="513"/>
      <c r="N38" s="514"/>
      <c r="O38" s="255"/>
      <c r="P38" s="255"/>
    </row>
    <row r="39" spans="3:16" s="209" customFormat="1" ht="30.75" customHeight="1" x14ac:dyDescent="0.2">
      <c r="C39" s="424" t="s">
        <v>176</v>
      </c>
      <c r="D39" s="421" t="s">
        <v>193</v>
      </c>
      <c r="E39" s="401"/>
      <c r="F39" s="500" t="s">
        <v>210</v>
      </c>
      <c r="G39" s="501"/>
      <c r="H39" s="501"/>
      <c r="I39" s="501"/>
      <c r="J39" s="501"/>
      <c r="K39" s="501"/>
      <c r="L39" s="501"/>
      <c r="M39" s="501"/>
      <c r="N39" s="502"/>
      <c r="O39" s="255"/>
      <c r="P39" s="255"/>
    </row>
    <row r="40" spans="3:16" s="209" customFormat="1" ht="25.5" customHeight="1" x14ac:dyDescent="0.2">
      <c r="C40" s="424" t="s">
        <v>177</v>
      </c>
      <c r="D40" s="421" t="s">
        <v>194</v>
      </c>
      <c r="E40" s="401"/>
      <c r="F40" s="500" t="s">
        <v>211</v>
      </c>
      <c r="G40" s="501"/>
      <c r="H40" s="501"/>
      <c r="I40" s="501"/>
      <c r="J40" s="501"/>
      <c r="K40" s="501"/>
      <c r="L40" s="501"/>
      <c r="M40" s="501"/>
      <c r="N40" s="502"/>
      <c r="O40" s="255"/>
      <c r="P40" s="255"/>
    </row>
    <row r="41" spans="3:16" s="209" customFormat="1" ht="11.25" customHeight="1" x14ac:dyDescent="0.2">
      <c r="C41" s="425"/>
      <c r="D41" s="376"/>
      <c r="F41" s="426"/>
      <c r="G41" s="426"/>
      <c r="H41" s="426"/>
      <c r="I41" s="426"/>
      <c r="J41" s="426"/>
      <c r="K41" s="426"/>
      <c r="L41" s="426"/>
      <c r="M41" s="426"/>
      <c r="N41" s="426"/>
      <c r="O41" s="255"/>
      <c r="P41" s="255"/>
    </row>
    <row r="42" spans="3:16" s="209" customFormat="1" ht="18" customHeight="1" x14ac:dyDescent="0.2">
      <c r="C42" s="427" t="s">
        <v>212</v>
      </c>
      <c r="D42" s="376"/>
      <c r="F42" s="426"/>
      <c r="G42" s="426"/>
      <c r="H42" s="426"/>
      <c r="I42" s="426"/>
      <c r="J42" s="426"/>
      <c r="K42" s="426"/>
      <c r="L42" s="426"/>
      <c r="M42" s="426"/>
      <c r="N42" s="426"/>
      <c r="O42" s="255"/>
      <c r="P42" s="255"/>
    </row>
    <row r="43" spans="3:16" s="209" customFormat="1" ht="18" customHeight="1" x14ac:dyDescent="0.2">
      <c r="C43" s="428"/>
      <c r="D43" s="376"/>
      <c r="F43" s="426"/>
      <c r="G43" s="426"/>
      <c r="H43" s="426"/>
      <c r="I43" s="426"/>
      <c r="J43" s="426"/>
      <c r="K43" s="426"/>
      <c r="L43" s="426"/>
      <c r="M43" s="426"/>
      <c r="N43" s="426"/>
      <c r="O43" s="255"/>
      <c r="P43" s="255"/>
    </row>
    <row r="49" ht="56.25" customHeight="1" x14ac:dyDescent="0.2"/>
    <row r="50" ht="4.5" customHeight="1" x14ac:dyDescent="0.2"/>
  </sheetData>
  <sheetProtection password="CCB4" sheet="1" objects="1" scenarios="1"/>
  <mergeCells count="24">
    <mergeCell ref="F40:N40"/>
    <mergeCell ref="F36:N36"/>
    <mergeCell ref="F38:N38"/>
    <mergeCell ref="C17:N17"/>
    <mergeCell ref="C20:N20"/>
    <mergeCell ref="F25:N25"/>
    <mergeCell ref="F30:N30"/>
    <mergeCell ref="F34:N34"/>
    <mergeCell ref="F35:N35"/>
    <mergeCell ref="F28:N28"/>
    <mergeCell ref="F26:N26"/>
    <mergeCell ref="F29:N29"/>
    <mergeCell ref="C34:C35"/>
    <mergeCell ref="F31:N31"/>
    <mergeCell ref="F32:N32"/>
    <mergeCell ref="B1:N1"/>
    <mergeCell ref="F33:N33"/>
    <mergeCell ref="C16:N16"/>
    <mergeCell ref="D34:E35"/>
    <mergeCell ref="F39:N39"/>
    <mergeCell ref="F27:N27"/>
    <mergeCell ref="C27:C28"/>
    <mergeCell ref="D27:E28"/>
    <mergeCell ref="F37:N37"/>
  </mergeCells>
  <pageMargins left="0.2" right="0.2" top="0" bottom="0" header="0.3" footer="0"/>
  <pageSetup scale="74" fitToHeight="0"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workbookViewId="0">
      <selection activeCell="B18" sqref="B18"/>
    </sheetView>
  </sheetViews>
  <sheetFormatPr defaultRowHeight="12.75" x14ac:dyDescent="0.2"/>
  <cols>
    <col min="1" max="1" width="140.83203125" style="433" customWidth="1"/>
    <col min="2" max="256" width="9.33203125" style="433"/>
    <col min="257" max="257" width="140.83203125" style="433" customWidth="1"/>
    <col min="258" max="512" width="9.33203125" style="433"/>
    <col min="513" max="513" width="140.83203125" style="433" customWidth="1"/>
    <col min="514" max="768" width="9.33203125" style="433"/>
    <col min="769" max="769" width="140.83203125" style="433" customWidth="1"/>
    <col min="770" max="1024" width="9.33203125" style="433"/>
    <col min="1025" max="1025" width="140.83203125" style="433" customWidth="1"/>
    <col min="1026" max="1280" width="9.33203125" style="433"/>
    <col min="1281" max="1281" width="140.83203125" style="433" customWidth="1"/>
    <col min="1282" max="1536" width="9.33203125" style="433"/>
    <col min="1537" max="1537" width="140.83203125" style="433" customWidth="1"/>
    <col min="1538" max="1792" width="9.33203125" style="433"/>
    <col min="1793" max="1793" width="140.83203125" style="433" customWidth="1"/>
    <col min="1794" max="2048" width="9.33203125" style="433"/>
    <col min="2049" max="2049" width="140.83203125" style="433" customWidth="1"/>
    <col min="2050" max="2304" width="9.33203125" style="433"/>
    <col min="2305" max="2305" width="140.83203125" style="433" customWidth="1"/>
    <col min="2306" max="2560" width="9.33203125" style="433"/>
    <col min="2561" max="2561" width="140.83203125" style="433" customWidth="1"/>
    <col min="2562" max="2816" width="9.33203125" style="433"/>
    <col min="2817" max="2817" width="140.83203125" style="433" customWidth="1"/>
    <col min="2818" max="3072" width="9.33203125" style="433"/>
    <col min="3073" max="3073" width="140.83203125" style="433" customWidth="1"/>
    <col min="3074" max="3328" width="9.33203125" style="433"/>
    <col min="3329" max="3329" width="140.83203125" style="433" customWidth="1"/>
    <col min="3330" max="3584" width="9.33203125" style="433"/>
    <col min="3585" max="3585" width="140.83203125" style="433" customWidth="1"/>
    <col min="3586" max="3840" width="9.33203125" style="433"/>
    <col min="3841" max="3841" width="140.83203125" style="433" customWidth="1"/>
    <col min="3842" max="4096" width="9.33203125" style="433"/>
    <col min="4097" max="4097" width="140.83203125" style="433" customWidth="1"/>
    <col min="4098" max="4352" width="9.33203125" style="433"/>
    <col min="4353" max="4353" width="140.83203125" style="433" customWidth="1"/>
    <col min="4354" max="4608" width="9.33203125" style="433"/>
    <col min="4609" max="4609" width="140.83203125" style="433" customWidth="1"/>
    <col min="4610" max="4864" width="9.33203125" style="433"/>
    <col min="4865" max="4865" width="140.83203125" style="433" customWidth="1"/>
    <col min="4866" max="5120" width="9.33203125" style="433"/>
    <col min="5121" max="5121" width="140.83203125" style="433" customWidth="1"/>
    <col min="5122" max="5376" width="9.33203125" style="433"/>
    <col min="5377" max="5377" width="140.83203125" style="433" customWidth="1"/>
    <col min="5378" max="5632" width="9.33203125" style="433"/>
    <col min="5633" max="5633" width="140.83203125" style="433" customWidth="1"/>
    <col min="5634" max="5888" width="9.33203125" style="433"/>
    <col min="5889" max="5889" width="140.83203125" style="433" customWidth="1"/>
    <col min="5890" max="6144" width="9.33203125" style="433"/>
    <col min="6145" max="6145" width="140.83203125" style="433" customWidth="1"/>
    <col min="6146" max="6400" width="9.33203125" style="433"/>
    <col min="6401" max="6401" width="140.83203125" style="433" customWidth="1"/>
    <col min="6402" max="6656" width="9.33203125" style="433"/>
    <col min="6657" max="6657" width="140.83203125" style="433" customWidth="1"/>
    <col min="6658" max="6912" width="9.33203125" style="433"/>
    <col min="6913" max="6913" width="140.83203125" style="433" customWidth="1"/>
    <col min="6914" max="7168" width="9.33203125" style="433"/>
    <col min="7169" max="7169" width="140.83203125" style="433" customWidth="1"/>
    <col min="7170" max="7424" width="9.33203125" style="433"/>
    <col min="7425" max="7425" width="140.83203125" style="433" customWidth="1"/>
    <col min="7426" max="7680" width="9.33203125" style="433"/>
    <col min="7681" max="7681" width="140.83203125" style="433" customWidth="1"/>
    <col min="7682" max="7936" width="9.33203125" style="433"/>
    <col min="7937" max="7937" width="140.83203125" style="433" customWidth="1"/>
    <col min="7938" max="8192" width="9.33203125" style="433"/>
    <col min="8193" max="8193" width="140.83203125" style="433" customWidth="1"/>
    <col min="8194" max="8448" width="9.33203125" style="433"/>
    <col min="8449" max="8449" width="140.83203125" style="433" customWidth="1"/>
    <col min="8450" max="8704" width="9.33203125" style="433"/>
    <col min="8705" max="8705" width="140.83203125" style="433" customWidth="1"/>
    <col min="8706" max="8960" width="9.33203125" style="433"/>
    <col min="8961" max="8961" width="140.83203125" style="433" customWidth="1"/>
    <col min="8962" max="9216" width="9.33203125" style="433"/>
    <col min="9217" max="9217" width="140.83203125" style="433" customWidth="1"/>
    <col min="9218" max="9472" width="9.33203125" style="433"/>
    <col min="9473" max="9473" width="140.83203125" style="433" customWidth="1"/>
    <col min="9474" max="9728" width="9.33203125" style="433"/>
    <col min="9729" max="9729" width="140.83203125" style="433" customWidth="1"/>
    <col min="9730" max="9984" width="9.33203125" style="433"/>
    <col min="9985" max="9985" width="140.83203125" style="433" customWidth="1"/>
    <col min="9986" max="10240" width="9.33203125" style="433"/>
    <col min="10241" max="10241" width="140.83203125" style="433" customWidth="1"/>
    <col min="10242" max="10496" width="9.33203125" style="433"/>
    <col min="10497" max="10497" width="140.83203125" style="433" customWidth="1"/>
    <col min="10498" max="10752" width="9.33203125" style="433"/>
    <col min="10753" max="10753" width="140.83203125" style="433" customWidth="1"/>
    <col min="10754" max="11008" width="9.33203125" style="433"/>
    <col min="11009" max="11009" width="140.83203125" style="433" customWidth="1"/>
    <col min="11010" max="11264" width="9.33203125" style="433"/>
    <col min="11265" max="11265" width="140.83203125" style="433" customWidth="1"/>
    <col min="11266" max="11520" width="9.33203125" style="433"/>
    <col min="11521" max="11521" width="140.83203125" style="433" customWidth="1"/>
    <col min="11522" max="11776" width="9.33203125" style="433"/>
    <col min="11777" max="11777" width="140.83203125" style="433" customWidth="1"/>
    <col min="11778" max="12032" width="9.33203125" style="433"/>
    <col min="12033" max="12033" width="140.83203125" style="433" customWidth="1"/>
    <col min="12034" max="12288" width="9.33203125" style="433"/>
    <col min="12289" max="12289" width="140.83203125" style="433" customWidth="1"/>
    <col min="12290" max="12544" width="9.33203125" style="433"/>
    <col min="12545" max="12545" width="140.83203125" style="433" customWidth="1"/>
    <col min="12546" max="12800" width="9.33203125" style="433"/>
    <col min="12801" max="12801" width="140.83203125" style="433" customWidth="1"/>
    <col min="12802" max="13056" width="9.33203125" style="433"/>
    <col min="13057" max="13057" width="140.83203125" style="433" customWidth="1"/>
    <col min="13058" max="13312" width="9.33203125" style="433"/>
    <col min="13313" max="13313" width="140.83203125" style="433" customWidth="1"/>
    <col min="13314" max="13568" width="9.33203125" style="433"/>
    <col min="13569" max="13569" width="140.83203125" style="433" customWidth="1"/>
    <col min="13570" max="13824" width="9.33203125" style="433"/>
    <col min="13825" max="13825" width="140.83203125" style="433" customWidth="1"/>
    <col min="13826" max="14080" width="9.33203125" style="433"/>
    <col min="14081" max="14081" width="140.83203125" style="433" customWidth="1"/>
    <col min="14082" max="14336" width="9.33203125" style="433"/>
    <col min="14337" max="14337" width="140.83203125" style="433" customWidth="1"/>
    <col min="14338" max="14592" width="9.33203125" style="433"/>
    <col min="14593" max="14593" width="140.83203125" style="433" customWidth="1"/>
    <col min="14594" max="14848" width="9.33203125" style="433"/>
    <col min="14849" max="14849" width="140.83203125" style="433" customWidth="1"/>
    <col min="14850" max="15104" width="9.33203125" style="433"/>
    <col min="15105" max="15105" width="140.83203125" style="433" customWidth="1"/>
    <col min="15106" max="15360" width="9.33203125" style="433"/>
    <col min="15361" max="15361" width="140.83203125" style="433" customWidth="1"/>
    <col min="15362" max="15616" width="9.33203125" style="433"/>
    <col min="15617" max="15617" width="140.83203125" style="433" customWidth="1"/>
    <col min="15618" max="15872" width="9.33203125" style="433"/>
    <col min="15873" max="15873" width="140.83203125" style="433" customWidth="1"/>
    <col min="15874" max="16128" width="9.33203125" style="433"/>
    <col min="16129" max="16129" width="140.83203125" style="433" customWidth="1"/>
    <col min="16130" max="16384" width="9.33203125" style="433"/>
  </cols>
  <sheetData>
    <row r="1" spans="1:1" ht="18.75" x14ac:dyDescent="0.2">
      <c r="A1" s="432" t="s">
        <v>291</v>
      </c>
    </row>
    <row r="2" spans="1:1" x14ac:dyDescent="0.2">
      <c r="A2" s="434"/>
    </row>
    <row r="3" spans="1:1" ht="15.75" x14ac:dyDescent="0.2">
      <c r="A3" s="435" t="s">
        <v>292</v>
      </c>
    </row>
    <row r="4" spans="1:1" x14ac:dyDescent="0.2">
      <c r="A4" s="434" t="s">
        <v>293</v>
      </c>
    </row>
    <row r="5" spans="1:1" x14ac:dyDescent="0.2">
      <c r="A5" s="434"/>
    </row>
    <row r="6" spans="1:1" ht="15.75" x14ac:dyDescent="0.2">
      <c r="A6" s="436" t="s">
        <v>294</v>
      </c>
    </row>
    <row r="7" spans="1:1" x14ac:dyDescent="0.2">
      <c r="A7" s="434" t="s">
        <v>295</v>
      </c>
    </row>
    <row r="8" spans="1:1" x14ac:dyDescent="0.2">
      <c r="A8" s="437" t="s">
        <v>296</v>
      </c>
    </row>
    <row r="9" spans="1:1" x14ac:dyDescent="0.2">
      <c r="A9" s="437" t="s">
        <v>297</v>
      </c>
    </row>
    <row r="10" spans="1:1" x14ac:dyDescent="0.2">
      <c r="A10" s="437" t="s">
        <v>298</v>
      </c>
    </row>
    <row r="11" spans="1:1" x14ac:dyDescent="0.2">
      <c r="A11" s="437" t="s">
        <v>299</v>
      </c>
    </row>
    <row r="12" spans="1:1" x14ac:dyDescent="0.2">
      <c r="A12" s="437" t="s">
        <v>300</v>
      </c>
    </row>
    <row r="13" spans="1:1" x14ac:dyDescent="0.2">
      <c r="A13" s="437" t="s">
        <v>301</v>
      </c>
    </row>
    <row r="14" spans="1:1" x14ac:dyDescent="0.2">
      <c r="A14" s="437" t="s">
        <v>302</v>
      </c>
    </row>
    <row r="15" spans="1:1" x14ac:dyDescent="0.2">
      <c r="A15" s="437" t="s">
        <v>303</v>
      </c>
    </row>
    <row r="16" spans="1:1" x14ac:dyDescent="0.2">
      <c r="A16" s="437" t="s">
        <v>304</v>
      </c>
    </row>
    <row r="17" spans="1:1" x14ac:dyDescent="0.2">
      <c r="A17" s="437" t="s">
        <v>305</v>
      </c>
    </row>
    <row r="18" spans="1:1" x14ac:dyDescent="0.2">
      <c r="A18" s="437" t="s">
        <v>306</v>
      </c>
    </row>
    <row r="19" spans="1:1" x14ac:dyDescent="0.2">
      <c r="A19" s="437" t="s">
        <v>307</v>
      </c>
    </row>
    <row r="20" spans="1:1" x14ac:dyDescent="0.2">
      <c r="A20" s="437" t="s">
        <v>308</v>
      </c>
    </row>
    <row r="21" spans="1:1" x14ac:dyDescent="0.2">
      <c r="A21" s="437" t="s">
        <v>309</v>
      </c>
    </row>
    <row r="22" spans="1:1" ht="25.5" x14ac:dyDescent="0.2">
      <c r="A22" s="434" t="s">
        <v>310</v>
      </c>
    </row>
    <row r="23" spans="1:1" x14ac:dyDescent="0.2">
      <c r="A23" s="434"/>
    </row>
    <row r="24" spans="1:1" ht="15.75" x14ac:dyDescent="0.2">
      <c r="A24" s="436" t="s">
        <v>311</v>
      </c>
    </row>
    <row r="25" spans="1:1" x14ac:dyDescent="0.2">
      <c r="A25" s="437" t="s">
        <v>312</v>
      </c>
    </row>
    <row r="26" spans="1:1" x14ac:dyDescent="0.2">
      <c r="A26" s="437" t="s">
        <v>313</v>
      </c>
    </row>
    <row r="27" spans="1:1" x14ac:dyDescent="0.2">
      <c r="A27" s="437" t="s">
        <v>314</v>
      </c>
    </row>
    <row r="28" spans="1:1" x14ac:dyDescent="0.2">
      <c r="A28" s="437" t="s">
        <v>315</v>
      </c>
    </row>
    <row r="29" spans="1:1" x14ac:dyDescent="0.2">
      <c r="A29" s="437" t="s">
        <v>316</v>
      </c>
    </row>
    <row r="30" spans="1:1" x14ac:dyDescent="0.2">
      <c r="A30" s="437" t="s">
        <v>317</v>
      </c>
    </row>
    <row r="31" spans="1:1" x14ac:dyDescent="0.2">
      <c r="A31" s="437" t="s">
        <v>318</v>
      </c>
    </row>
    <row r="32" spans="1:1" x14ac:dyDescent="0.2">
      <c r="A32" s="437" t="s">
        <v>319</v>
      </c>
    </row>
    <row r="33" spans="1:1" x14ac:dyDescent="0.2">
      <c r="A33" s="437" t="s">
        <v>320</v>
      </c>
    </row>
    <row r="34" spans="1:1" x14ac:dyDescent="0.2">
      <c r="A34" s="437" t="s">
        <v>321</v>
      </c>
    </row>
    <row r="35" spans="1:1" x14ac:dyDescent="0.2">
      <c r="A35" s="434" t="s">
        <v>322</v>
      </c>
    </row>
    <row r="36" spans="1:1" x14ac:dyDescent="0.2">
      <c r="A36" s="434"/>
    </row>
    <row r="37" spans="1:1" ht="15.75" x14ac:dyDescent="0.2">
      <c r="A37" s="436" t="s">
        <v>323</v>
      </c>
    </row>
    <row r="38" spans="1:1" x14ac:dyDescent="0.2">
      <c r="A38" s="437" t="s">
        <v>324</v>
      </c>
    </row>
    <row r="39" spans="1:1" x14ac:dyDescent="0.2">
      <c r="A39" s="434"/>
    </row>
    <row r="40" spans="1:1" ht="15.75" x14ac:dyDescent="0.2">
      <c r="A40" s="436" t="s">
        <v>325</v>
      </c>
    </row>
    <row r="41" spans="1:1" x14ac:dyDescent="0.2">
      <c r="A41" s="434"/>
    </row>
    <row r="42" spans="1:1" x14ac:dyDescent="0.2">
      <c r="A42" s="434"/>
    </row>
    <row r="43" spans="1:1" ht="15.75" x14ac:dyDescent="0.2">
      <c r="A43" s="435" t="s">
        <v>326</v>
      </c>
    </row>
    <row r="44" spans="1:1" x14ac:dyDescent="0.2">
      <c r="A44" s="434" t="s">
        <v>327</v>
      </c>
    </row>
    <row r="45" spans="1:1" x14ac:dyDescent="0.2">
      <c r="A45" s="434"/>
    </row>
    <row r="46" spans="1:1" ht="15.75" x14ac:dyDescent="0.2">
      <c r="A46" s="436" t="s">
        <v>294</v>
      </c>
    </row>
    <row r="47" spans="1:1" x14ac:dyDescent="0.2">
      <c r="A47" s="437" t="s">
        <v>328</v>
      </c>
    </row>
    <row r="48" spans="1:1" x14ac:dyDescent="0.2">
      <c r="A48" s="437" t="s">
        <v>329</v>
      </c>
    </row>
    <row r="49" spans="1:1" x14ac:dyDescent="0.2">
      <c r="A49" s="437" t="s">
        <v>330</v>
      </c>
    </row>
    <row r="50" spans="1:1" x14ac:dyDescent="0.2">
      <c r="A50" s="437" t="s">
        <v>331</v>
      </c>
    </row>
    <row r="51" spans="1:1" ht="25.5" x14ac:dyDescent="0.2">
      <c r="A51" s="437" t="s">
        <v>332</v>
      </c>
    </row>
    <row r="52" spans="1:1" x14ac:dyDescent="0.2">
      <c r="A52" s="434" t="s">
        <v>333</v>
      </c>
    </row>
    <row r="53" spans="1:1" x14ac:dyDescent="0.2">
      <c r="A53" s="434"/>
    </row>
    <row r="54" spans="1:1" ht="15.75" x14ac:dyDescent="0.2">
      <c r="A54" s="436" t="s">
        <v>311</v>
      </c>
    </row>
    <row r="55" spans="1:1" x14ac:dyDescent="0.2">
      <c r="A55" s="437" t="s">
        <v>312</v>
      </c>
    </row>
    <row r="56" spans="1:1" x14ac:dyDescent="0.2">
      <c r="A56" s="437" t="s">
        <v>334</v>
      </c>
    </row>
    <row r="57" spans="1:1" x14ac:dyDescent="0.2">
      <c r="A57" s="437" t="s">
        <v>315</v>
      </c>
    </row>
    <row r="58" spans="1:1" x14ac:dyDescent="0.2">
      <c r="A58" s="437" t="s">
        <v>316</v>
      </c>
    </row>
    <row r="59" spans="1:1" x14ac:dyDescent="0.2">
      <c r="A59" s="437" t="s">
        <v>317</v>
      </c>
    </row>
    <row r="60" spans="1:1" x14ac:dyDescent="0.2">
      <c r="A60" s="437" t="s">
        <v>318</v>
      </c>
    </row>
    <row r="61" spans="1:1" x14ac:dyDescent="0.2">
      <c r="A61" s="437" t="s">
        <v>319</v>
      </c>
    </row>
    <row r="62" spans="1:1" x14ac:dyDescent="0.2">
      <c r="A62" s="437" t="s">
        <v>320</v>
      </c>
    </row>
    <row r="63" spans="1:1" x14ac:dyDescent="0.2">
      <c r="A63" s="437" t="s">
        <v>321</v>
      </c>
    </row>
    <row r="64" spans="1:1" ht="25.5" x14ac:dyDescent="0.2">
      <c r="A64" s="438" t="s">
        <v>335</v>
      </c>
    </row>
    <row r="65" spans="1:1" x14ac:dyDescent="0.2">
      <c r="A65" s="434"/>
    </row>
    <row r="66" spans="1:1" ht="15.75" x14ac:dyDescent="0.2">
      <c r="A66" s="436" t="s">
        <v>323</v>
      </c>
    </row>
    <row r="67" spans="1:1" x14ac:dyDescent="0.2">
      <c r="A67" s="437" t="s">
        <v>336</v>
      </c>
    </row>
    <row r="68" spans="1:1" x14ac:dyDescent="0.2">
      <c r="A68" s="434"/>
    </row>
    <row r="69" spans="1:1" ht="15.75" x14ac:dyDescent="0.2">
      <c r="A69" s="436" t="s">
        <v>337</v>
      </c>
    </row>
    <row r="70" spans="1:1" ht="15.75" x14ac:dyDescent="0.2">
      <c r="A70" s="436"/>
    </row>
    <row r="71" spans="1:1" ht="15.75" x14ac:dyDescent="0.2">
      <c r="A71" s="436" t="s">
        <v>325</v>
      </c>
    </row>
    <row r="72" spans="1:1" x14ac:dyDescent="0.2">
      <c r="A72" s="434"/>
    </row>
    <row r="73" spans="1:1" ht="38.25" x14ac:dyDescent="0.2">
      <c r="A73" s="434" t="s">
        <v>338</v>
      </c>
    </row>
    <row r="74" spans="1:1" x14ac:dyDescent="0.2">
      <c r="A74" s="434"/>
    </row>
    <row r="75" spans="1:1" ht="25.5" x14ac:dyDescent="0.2">
      <c r="A75" s="434" t="s">
        <v>339</v>
      </c>
    </row>
    <row r="76" spans="1:1" x14ac:dyDescent="0.2">
      <c r="A76" s="43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0"/>
  <sheetViews>
    <sheetView workbookViewId="0">
      <pane xSplit="4" ySplit="1" topLeftCell="E2" activePane="bottomRight" state="frozen"/>
      <selection pane="topRight" activeCell="K1" sqref="K1"/>
      <selection pane="bottomLeft" activeCell="A2" sqref="A2"/>
      <selection pane="bottomRight" activeCell="P11" sqref="P11"/>
    </sheetView>
  </sheetViews>
  <sheetFormatPr defaultRowHeight="25.5" customHeight="1" x14ac:dyDescent="0.2"/>
  <cols>
    <col min="1" max="1" width="11.6640625" style="22" hidden="1" customWidth="1"/>
    <col min="2" max="2" width="66.5" style="23" hidden="1" customWidth="1"/>
    <col min="3" max="3" width="16" style="29" hidden="1" customWidth="1"/>
    <col min="4" max="4" width="56.6640625" style="33" hidden="1" customWidth="1"/>
    <col min="5" max="8" width="0" style="22" hidden="1" customWidth="1"/>
    <col min="9" max="16384" width="9.33203125" style="22"/>
  </cols>
  <sheetData>
    <row r="1" spans="1:8" s="21" customFormat="1" ht="25.5" customHeight="1" x14ac:dyDescent="0.2">
      <c r="A1" s="21" t="s">
        <v>141</v>
      </c>
      <c r="B1" s="24" t="s">
        <v>67</v>
      </c>
      <c r="C1" s="28" t="s">
        <v>106</v>
      </c>
      <c r="D1" s="32" t="s">
        <v>111</v>
      </c>
    </row>
    <row r="2" spans="1:8" s="21" customFormat="1" ht="25.5" customHeight="1" x14ac:dyDescent="0.2">
      <c r="A2" s="21" t="s">
        <v>213</v>
      </c>
      <c r="B2" s="24" t="s">
        <v>80</v>
      </c>
      <c r="C2" s="28">
        <v>581385</v>
      </c>
      <c r="D2" s="343" t="s">
        <v>81</v>
      </c>
      <c r="H2" s="21" t="s">
        <v>117</v>
      </c>
    </row>
    <row r="3" spans="1:8" s="21" customFormat="1" ht="25.5" customHeight="1" x14ac:dyDescent="0.2">
      <c r="A3" s="21" t="s">
        <v>214</v>
      </c>
      <c r="B3" s="24" t="s">
        <v>82</v>
      </c>
      <c r="C3" s="28">
        <v>200000</v>
      </c>
      <c r="D3" s="343" t="s">
        <v>83</v>
      </c>
    </row>
    <row r="4" spans="1:8" s="21" customFormat="1" ht="25.5" customHeight="1" x14ac:dyDescent="0.2">
      <c r="A4" s="21" t="s">
        <v>215</v>
      </c>
      <c r="B4" s="24" t="s">
        <v>232</v>
      </c>
      <c r="C4" s="28">
        <v>100000</v>
      </c>
      <c r="D4" s="343" t="s">
        <v>242</v>
      </c>
    </row>
    <row r="5" spans="1:8" s="21" customFormat="1" ht="25.5" customHeight="1" x14ac:dyDescent="0.2">
      <c r="A5" s="21" t="s">
        <v>216</v>
      </c>
      <c r="B5" s="24" t="s">
        <v>233</v>
      </c>
      <c r="C5" s="28">
        <v>169342</v>
      </c>
      <c r="D5" s="343" t="s">
        <v>69</v>
      </c>
    </row>
    <row r="6" spans="1:8" s="21" customFormat="1" ht="25.5" customHeight="1" x14ac:dyDescent="0.2">
      <c r="A6" s="21" t="s">
        <v>217</v>
      </c>
      <c r="B6" s="24" t="s">
        <v>72</v>
      </c>
      <c r="C6" s="28">
        <v>1099218</v>
      </c>
      <c r="D6" s="343" t="s">
        <v>73</v>
      </c>
    </row>
    <row r="7" spans="1:8" s="21" customFormat="1" ht="25.5" customHeight="1" x14ac:dyDescent="0.2">
      <c r="A7" s="21" t="s">
        <v>218</v>
      </c>
      <c r="B7" s="24" t="s">
        <v>91</v>
      </c>
      <c r="C7" s="28">
        <v>148401</v>
      </c>
      <c r="D7" s="343" t="s">
        <v>76</v>
      </c>
    </row>
    <row r="8" spans="1:8" s="21" customFormat="1" ht="25.5" customHeight="1" x14ac:dyDescent="0.2">
      <c r="A8" s="21" t="s">
        <v>219</v>
      </c>
      <c r="B8" s="24" t="s">
        <v>77</v>
      </c>
      <c r="C8" s="28">
        <v>1010218</v>
      </c>
      <c r="D8" s="343" t="s">
        <v>249</v>
      </c>
    </row>
    <row r="9" spans="1:8" s="21" customFormat="1" ht="25.5" customHeight="1" x14ac:dyDescent="0.2">
      <c r="A9" s="21" t="s">
        <v>220</v>
      </c>
      <c r="B9" s="24" t="s">
        <v>78</v>
      </c>
      <c r="C9" s="28">
        <v>79954</v>
      </c>
      <c r="D9" s="343" t="s">
        <v>79</v>
      </c>
    </row>
    <row r="10" spans="1:8" s="21" customFormat="1" ht="25.5" customHeight="1" x14ac:dyDescent="0.2">
      <c r="A10" s="21" t="s">
        <v>221</v>
      </c>
      <c r="B10" s="24" t="s">
        <v>234</v>
      </c>
      <c r="C10" s="28">
        <v>63497</v>
      </c>
      <c r="D10" s="343" t="s">
        <v>236</v>
      </c>
    </row>
    <row r="11" spans="1:8" s="21" customFormat="1" ht="25.5" customHeight="1" x14ac:dyDescent="0.2">
      <c r="A11" s="21" t="s">
        <v>222</v>
      </c>
      <c r="B11" s="24" t="s">
        <v>94</v>
      </c>
      <c r="C11" s="28">
        <v>287155</v>
      </c>
      <c r="D11" s="343" t="s">
        <v>68</v>
      </c>
    </row>
    <row r="12" spans="1:8" s="21" customFormat="1" ht="25.5" customHeight="1" x14ac:dyDescent="0.2">
      <c r="A12" s="21" t="s">
        <v>223</v>
      </c>
      <c r="B12" s="24" t="s">
        <v>74</v>
      </c>
      <c r="C12" s="28">
        <v>665417</v>
      </c>
      <c r="D12" s="343" t="s">
        <v>75</v>
      </c>
    </row>
    <row r="13" spans="1:8" s="21" customFormat="1" ht="25.5" customHeight="1" x14ac:dyDescent="0.2">
      <c r="A13" s="21" t="s">
        <v>224</v>
      </c>
      <c r="B13" s="24" t="s">
        <v>95</v>
      </c>
      <c r="C13" s="28">
        <v>2543229.14</v>
      </c>
      <c r="D13" s="343" t="s">
        <v>249</v>
      </c>
    </row>
    <row r="14" spans="1:8" s="21" customFormat="1" ht="25.5" customHeight="1" x14ac:dyDescent="0.2">
      <c r="A14" s="21" t="s">
        <v>225</v>
      </c>
      <c r="B14" s="24" t="s">
        <v>93</v>
      </c>
      <c r="C14" s="28">
        <v>54621</v>
      </c>
      <c r="D14" s="343" t="s">
        <v>250</v>
      </c>
    </row>
    <row r="15" spans="1:8" s="21" customFormat="1" ht="25.5" customHeight="1" x14ac:dyDescent="0.2">
      <c r="A15" s="21" t="s">
        <v>226</v>
      </c>
      <c r="B15" s="24" t="s">
        <v>92</v>
      </c>
      <c r="C15" s="28">
        <v>59225</v>
      </c>
      <c r="D15" s="343" t="s">
        <v>237</v>
      </c>
    </row>
    <row r="16" spans="1:8" s="21" customFormat="1" ht="25.5" customHeight="1" x14ac:dyDescent="0.2">
      <c r="A16" s="21" t="s">
        <v>227</v>
      </c>
      <c r="B16" s="24" t="s">
        <v>85</v>
      </c>
      <c r="C16" s="28">
        <v>171487</v>
      </c>
      <c r="D16" s="343" t="s">
        <v>86</v>
      </c>
    </row>
    <row r="17" spans="1:4" s="21" customFormat="1" ht="25.5" customHeight="1" x14ac:dyDescent="0.2">
      <c r="A17" s="21" t="s">
        <v>228</v>
      </c>
      <c r="B17" s="24" t="s">
        <v>87</v>
      </c>
      <c r="C17" s="28">
        <v>322155</v>
      </c>
      <c r="D17" s="343" t="s">
        <v>88</v>
      </c>
    </row>
    <row r="18" spans="1:4" s="21" customFormat="1" ht="25.5" customHeight="1" x14ac:dyDescent="0.2">
      <c r="A18" s="21" t="s">
        <v>229</v>
      </c>
      <c r="B18" s="24" t="s">
        <v>89</v>
      </c>
      <c r="C18" s="28">
        <v>38110</v>
      </c>
      <c r="D18" s="343" t="s">
        <v>90</v>
      </c>
    </row>
    <row r="19" spans="1:4" s="21" customFormat="1" ht="25.5" customHeight="1" x14ac:dyDescent="0.2">
      <c r="A19" s="21" t="s">
        <v>230</v>
      </c>
      <c r="B19" s="24" t="s">
        <v>235</v>
      </c>
      <c r="C19" s="28">
        <v>26737</v>
      </c>
      <c r="D19" s="343" t="s">
        <v>84</v>
      </c>
    </row>
    <row r="20" spans="1:4" s="21" customFormat="1" ht="25.5" customHeight="1" x14ac:dyDescent="0.2">
      <c r="A20" s="21" t="s">
        <v>231</v>
      </c>
      <c r="B20" s="24" t="s">
        <v>70</v>
      </c>
      <c r="C20" s="28">
        <v>87713</v>
      </c>
      <c r="D20" s="343" t="s">
        <v>71</v>
      </c>
    </row>
  </sheetData>
  <sheetProtection sheet="1" objects="1" scenarios="1" selectLockedCells="1" selectUnlockedCells="1"/>
  <pageMargins left="0.2" right="0.2" top="0.25" bottom="0"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OVERVIEW</vt:lpstr>
      <vt:lpstr>1 SERVICE UNITS</vt:lpstr>
      <vt:lpstr>2 PROGRAM BUDGET</vt:lpstr>
      <vt:lpstr>3 Program Budget-Instructions</vt:lpstr>
      <vt:lpstr>4 PERSONNEL SCHEDULE</vt:lpstr>
      <vt:lpstr>5 Personnel Sch-Instructions</vt:lpstr>
      <vt:lpstr>6 Adm &amp; Pgm Guide</vt:lpstr>
      <vt:lpstr>vlookup</vt:lpstr>
      <vt:lpstr>'1 SERVICE UNITS'!Print_Area</vt:lpstr>
      <vt:lpstr>'2 PROGRAM BUDGET'!Print_Area</vt:lpstr>
      <vt:lpstr>'3 Program Budget-Instructions'!Print_Area</vt:lpstr>
      <vt:lpstr>'4 PERSONNEL SCHEDULE'!Print_Area</vt:lpstr>
      <vt:lpstr>'5 Personnel Sch-Instructions'!Print_Area</vt:lpstr>
      <vt:lpstr>OVERVIEW!Print_Area</vt:lpstr>
      <vt:lpstr>'4 PERSONNEL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 Budget and Personnel Schedules - UPDATED.xls</dc:title>
  <dc:creator>czf3</dc:creator>
  <cp:lastModifiedBy>Patten (Purchasing), Peter</cp:lastModifiedBy>
  <cp:lastPrinted>2021-03-25T21:04:25Z</cp:lastPrinted>
  <dcterms:created xsi:type="dcterms:W3CDTF">2021-03-17T16:31:38Z</dcterms:created>
  <dcterms:modified xsi:type="dcterms:W3CDTF">2021-08-31T16:56:52Z</dcterms:modified>
</cp:coreProperties>
</file>